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★★2026 양자클라우드팀\[01] 글로벌클라우드산업육성\[02] 사업운영\[05] 중소기업 클라우드 서비스 도입\[03] 수요기업 모집\★[01] 수요기업 공고\"/>
    </mc:Choice>
  </mc:AlternateContent>
  <bookViews>
    <workbookView xWindow="0" yWindow="0" windowWidth="28800" windowHeight="11640"/>
  </bookViews>
  <sheets>
    <sheet name="공급기업(9개사)" sheetId="7" r:id="rId1"/>
  </sheets>
  <definedNames>
    <definedName name="_xlnm._FilterDatabase" localSheetId="0" hidden="1">'공급기업(9개사)'!$A$4:$L$25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7" l="1"/>
  <c r="H17" i="7" s="1"/>
  <c r="G24" i="7" l="1"/>
  <c r="G23" i="7"/>
  <c r="G22" i="7"/>
  <c r="G21" i="7"/>
  <c r="G20" i="7"/>
  <c r="G19" i="7"/>
  <c r="G18" i="7"/>
  <c r="G16" i="7"/>
  <c r="G15" i="7"/>
  <c r="G14" i="7"/>
  <c r="G6" i="7"/>
  <c r="G5" i="7"/>
  <c r="G13" i="7"/>
  <c r="J13" i="7" s="1"/>
  <c r="J12" i="7"/>
  <c r="G12" i="7"/>
  <c r="G11" i="7"/>
  <c r="J11" i="7" s="1"/>
  <c r="G10" i="7"/>
  <c r="J10" i="7" s="1"/>
  <c r="J9" i="7"/>
  <c r="G9" i="7"/>
  <c r="H9" i="7" s="1"/>
  <c r="I9" i="7" s="1"/>
  <c r="K9" i="7" s="1"/>
  <c r="G8" i="7"/>
  <c r="J8" i="7" s="1"/>
  <c r="G7" i="7"/>
  <c r="J7" i="7" s="1"/>
  <c r="H11" i="7" l="1"/>
  <c r="H8" i="7"/>
  <c r="I11" i="7"/>
  <c r="K11" i="7" s="1"/>
  <c r="I8" i="7"/>
  <c r="K8" i="7" s="1"/>
  <c r="H13" i="7"/>
  <c r="I13" i="7" s="1"/>
  <c r="K13" i="7" s="1"/>
  <c r="H10" i="7"/>
  <c r="I10" i="7" s="1"/>
  <c r="K10" i="7" s="1"/>
  <c r="H7" i="7"/>
  <c r="I7" i="7"/>
  <c r="K7" i="7" s="1"/>
  <c r="H12" i="7"/>
  <c r="I12" i="7" s="1"/>
  <c r="K12" i="7" s="1"/>
  <c r="G25" i="7" l="1"/>
  <c r="J25" i="7" l="1"/>
  <c r="J17" i="7"/>
  <c r="H25" i="7"/>
  <c r="I25" i="7" s="1"/>
  <c r="J24" i="7"/>
  <c r="H24" i="7"/>
  <c r="J23" i="7"/>
  <c r="H23" i="7"/>
  <c r="I23" i="7" s="1"/>
  <c r="J22" i="7"/>
  <c r="H22" i="7"/>
  <c r="J21" i="7"/>
  <c r="H21" i="7"/>
  <c r="I21" i="7" s="1"/>
  <c r="J20" i="7"/>
  <c r="H20" i="7"/>
  <c r="I20" i="7" s="1"/>
  <c r="J19" i="7"/>
  <c r="H19" i="7"/>
  <c r="I19" i="7" s="1"/>
  <c r="J18" i="7"/>
  <c r="H18" i="7"/>
  <c r="I18" i="7" s="1"/>
  <c r="J16" i="7"/>
  <c r="H16" i="7"/>
  <c r="J15" i="7"/>
  <c r="H15" i="7"/>
  <c r="I15" i="7" s="1"/>
  <c r="J14" i="7"/>
  <c r="H14" i="7"/>
  <c r="I14" i="7" s="1"/>
  <c r="J6" i="7"/>
  <c r="H6" i="7"/>
  <c r="J5" i="7"/>
  <c r="H5" i="7"/>
  <c r="I5" i="7" s="1"/>
  <c r="K18" i="7" l="1"/>
  <c r="K23" i="7"/>
  <c r="K5" i="7"/>
  <c r="K14" i="7"/>
  <c r="K20" i="7"/>
  <c r="K21" i="7"/>
  <c r="K25" i="7"/>
  <c r="K15" i="7"/>
  <c r="K19" i="7"/>
  <c r="I17" i="7"/>
  <c r="K17" i="7" s="1"/>
  <c r="I22" i="7"/>
  <c r="K22" i="7" s="1"/>
  <c r="I6" i="7"/>
  <c r="K6" i="7" s="1"/>
  <c r="I16" i="7"/>
  <c r="K16" i="7" s="1"/>
  <c r="I24" i="7"/>
  <c r="K24" i="7" s="1"/>
</calcChain>
</file>

<file path=xl/sharedStrings.xml><?xml version="1.0" encoding="utf-8"?>
<sst xmlns="http://schemas.openxmlformats.org/spreadsheetml/2006/main" count="105" uniqueCount="82">
  <si>
    <t>서비스 개요</t>
    <phoneticPr fontId="10" type="noConversion"/>
  </si>
  <si>
    <t>서비스 제공 기능</t>
    <phoneticPr fontId="10" type="noConversion"/>
  </si>
  <si>
    <t>NO</t>
    <phoneticPr fontId="10" type="noConversion"/>
  </si>
  <si>
    <t>기업명</t>
    <phoneticPr fontId="10" type="noConversion"/>
  </si>
  <si>
    <t>비고</t>
    <phoneticPr fontId="10" type="noConversion"/>
  </si>
  <si>
    <t>스페이스클라우드건축사사무소</t>
    <phoneticPr fontId="10" type="noConversion"/>
  </si>
  <si>
    <t>머대노(MEODAENO)</t>
    <phoneticPr fontId="10" type="noConversion"/>
  </si>
  <si>
    <t>proERP Cloud + 회계 Lite (기본)</t>
  </si>
  <si>
    <t>회계 중심의 핵심 경영관리 클라우드 ERP. 영업·회계·경영자 정보를 유기적으로 연결하여 부산 지역 중소기업의 디지털 전환과 비대면 업무환경 정착을 지원하는 SaaS형 솔루션</t>
  </si>
  <si>
    <t>□ 영업관리 (사업계획→견적→수주→납품→매출→수금 전 과정 관리)
□ 회계관리 (전표/장부/재무제표/부가세/예산/자금/고정자산)
□ 경영자정보 (견적·수주·매출·자금·인사 현황 실시간 대시보드)
□ 비대면 협업 (자료실·명함관리·출퇴근체크·전자결재·게시판)
□ 모바일 카드전표 앱 + proERP AI 음성인식 지원</t>
  </si>
  <si>
    <t>주식회사 프라이머스</t>
  </si>
  <si>
    <t>문제집의 디지털 전환을 통해 AI 코스웨어(진단, 학습, 평가) 기능을 제공하는 학습 지원 서비스</t>
  </si>
  <si>
    <t>에코마린</t>
    <phoneticPr fontId="10" type="noConversion"/>
  </si>
  <si>
    <t xml:space="preserve"> 전 세계 선박의 위치 및 항적 정보를 직관적인 UI를 통해 시각적으로 제공하는 서비스입니다. 별도의 개발 없이 브라우저 접속만으로 이용 가능합니다.</t>
    <phoneticPr fontId="10" type="noConversion"/>
  </si>
  <si>
    <t>□ 실시간 선박 위치 확인 (AIS 기반)
□ 선박 상세 정보 조회 (MMSI, IMO, 속도, 목적지 등)
□ 항적 조회 및 선박 이동 경로 확인
□ 선박 검색 및 필터링 기능 (선종, 호출부호 등)
□ 관심 선박 등록 및 추적
□ 관심 해역(GeoFence) 설정 및 모니터링
□ 항만 혼잡도 확인</t>
    <phoneticPr fontId="10" type="noConversion"/>
  </si>
  <si>
    <t>에코마린</t>
    <phoneticPr fontId="10" type="noConversion"/>
  </si>
  <si>
    <t>OceanLook API 서비스는 해상 데이터를 JSON 등의 형식으로 외부 시스템에 제공하는 데이터 연동 서비스입니다. 사용자가 자체 시스템(ERP, 물류관리시스템 등)에 선박 데이터를 통합할 수 있도록 지원합니다.</t>
    <phoneticPr fontId="10" type="noConversion"/>
  </si>
  <si>
    <t>주식회사 커넥트제로</t>
  </si>
  <si>
    <t>피싱픽 AI 견적 클라우드 Pro</t>
  </si>
  <si>
    <t>피싱픽 AI 견적 클라우드 Premium</t>
  </si>
  <si>
    <t>㈜채티스</t>
  </si>
  <si>
    <t xml:space="preserve">기프틴(선물하기) 서비스 </t>
  </si>
  <si>
    <t>온라인 쇼핑몰에 선물 주문 기능을 제공하는 서비스</t>
  </si>
  <si>
    <t>□ 온라인 쇼핑몰 내 선물 주문 기능 제공
□ 선물 받는 분의 휴대전화번호만 알면 손쉽게 선물 주문 가능
□ 별도 개발없이 설치만으로 즉시 적용 가능
□ 카페24 자사몰에서만 이용 가능</t>
    <phoneticPr fontId="10" type="noConversion"/>
  </si>
  <si>
    <t>첫구매 100원 서비스</t>
  </si>
  <si>
    <t>온라인 쇼핑몰 운영 시, 신규 고객 대상 할인 프로모션 기능을
제공하는 서비스</t>
    <phoneticPr fontId="10" type="noConversion"/>
  </si>
  <si>
    <t>□ 신규 회원 대상 첫구매 전용 프로모션 기능 제공
□ 첫구매 할인 대상의 상품 구매 시, 주문서 페이지에서 자동 할인 적용
□ 신규 회원 유입 및 첫구매 전환율 향상 지원
□ 카페24 자사몰에서만 이용 가능</t>
    <phoneticPr fontId="10" type="noConversion"/>
  </si>
  <si>
    <t>㈜더존비즈온 부산지사</t>
    <phoneticPr fontId="10" type="noConversion"/>
  </si>
  <si>
    <t>Smart A 10
(WEHAGO T)</t>
    <phoneticPr fontId="10" type="noConversion"/>
  </si>
  <si>
    <t>기장, 세무신고뿐 아니라 소통과 협업, 문서업무, 수임처 관리, 수임처 경영정보서비스까지 세무회계사무소의 업무와 비즈니스를 클라우드로 제공하는 통합정보시스템</t>
    <phoneticPr fontId="10" type="noConversion"/>
  </si>
  <si>
    <t>□ WEHAGO T (Smart A 10) 유지보수료 (5 User 포함)
□ 부가서비스 (조직도, 거래처관리, 연락처, 일정관리, 회사게시판, 문자, 내 PC 원격접속, 전자세금계산서, 웹 스토리지(1TB), ONE AI(3개월)</t>
    <phoneticPr fontId="10" type="noConversion"/>
  </si>
  <si>
    <t>피싱픽 AI 견적 클라우드 Basic</t>
    <phoneticPr fontId="10" type="noConversion"/>
  </si>
  <si>
    <t>서비스명</t>
    <phoneticPr fontId="10" type="noConversion"/>
  </si>
  <si>
    <r>
      <t xml:space="preserve">2026년 중소기업 클라우드 서비스 도입 지원사업 공급기업(Pool) </t>
    </r>
    <r>
      <rPr>
        <b/>
        <sz val="22"/>
        <color rgb="FFFF0000"/>
        <rFont val="맑은 고딕"/>
        <family val="3"/>
        <charset val="129"/>
      </rPr>
      <t>(※ 택 1)</t>
    </r>
    <phoneticPr fontId="10" type="noConversion"/>
  </si>
  <si>
    <t>OceanLook API 서비스 
(척수 및 관심지역 별도 협의 필요)</t>
    <phoneticPr fontId="19" type="noConversion"/>
  </si>
  <si>
    <t>□ 학생 관리 기능 제공
□ 커뮤니티 제공
□ 고객 전담 지원</t>
    <phoneticPr fontId="10" type="noConversion"/>
  </si>
  <si>
    <t>□ 학생 관리 기능 제공
□ 커뮤니티 제공
□ 스마트미러링 기능 제공
□ 교재 업로드 기능 제공
□ 고객 전담 지원</t>
    <phoneticPr fontId="10" type="noConversion"/>
  </si>
  <si>
    <t>□ 학생 관리 기능 제공
□ 커뮤니티 제공
□ 스마트미러링 기능 제공
□ 교재 업로드 기능 제공
□ 오답 유형 분석
□ 학교, 학원 커스터마이징 기능 제공
□ 고객 전담 지원</t>
    <phoneticPr fontId="10" type="noConversion"/>
  </si>
  <si>
    <t>재고·입찰 고도화 / 초기 세팅 및 월 1회 운영 리포트 제공</t>
    <phoneticPr fontId="10" type="noConversion"/>
  </si>
  <si>
    <t>AI 커스터마이징 / 전담 컨설턴트 및 고급 리포트 제공</t>
    <phoneticPr fontId="10" type="noConversion"/>
  </si>
  <si>
    <t xml:space="preserve">
□ 실시간 AIS 데이터 제공 (위치, 속도, 진행방향 등)
□ 선박 과거 항적 데이터 제공
□ 선박 입출항 이벤트 제공 
□ 특정 해역 내 선박 리스트 API 제공
□ 사용자 AOI 설정 기반 필터링
□ MMSI, IMO 기반 선박 상세정보 API 제공
</t>
    <phoneticPr fontId="10" type="noConversion"/>
  </si>
  <si>
    <t>낚시용품 판매점·프로스태프·소상공인을 위한 클라우드 기반 AI 견적·상담·입찰 관리 서비스. 8만 건 이상의 조과 데이터와 Fishing-sLLM을 활용해 고객 조건에 맞는 장비 견적을 생성하고 파트너 검수 후 발송</t>
    <phoneticPr fontId="10" type="noConversion"/>
  </si>
  <si>
    <t>Basic 기능에 더해 낚시점의 견적 대응, 재고 연계, 입찰 관리, 고객 상담 흐름을 고도화하는 중소 낚시용품 사업자용 SaaS 상품</t>
    <phoneticPr fontId="10" type="noConversion"/>
  </si>
  <si>
    <t>수요기업의 상품 구성, 판매 전략, 데이터 활용 수준에 맞춰 AI 견적 로직과 운영 리포트를 커스터마이징하는 프리미엄 SaaS 상품</t>
    <phoneticPr fontId="10" type="noConversion"/>
  </si>
  <si>
    <t>□ AI 견적 생성(대상어종·예산·출조지·채비 기반 장비 조합 추천)
□ 역경매 입찰 및 견적 비교
□ 파트너 백오피스(견적·재고·주문·결제·상담 이력)
□ 이용 로그 및 월별 성과 리포트</t>
    <phoneticPr fontId="10" type="noConversion"/>
  </si>
  <si>
    <t>□ AI 견적 생성 300건
□ 파트너별 입찰·견적 관리 
□ 재고·주문·결제 연계 
□ 고객 상담 이력 관리 
□ 매출·전환 성과 리포팅 
□ API 연동 지원</t>
    <phoneticPr fontId="10" type="noConversion"/>
  </si>
  <si>
    <t>□ AI 견적 생성 무제한 
□ 수요기업 맞춤형 견적 규칙 설정 
□ 고급 역경매·입찰 관리 
□ 전담 운영 컨설팅 
□ 판매 성과 대시보드 
□ 서비스 운영 로그 및 정산 증빙 지원</t>
    <phoneticPr fontId="10" type="noConversion"/>
  </si>
  <si>
    <t>견적 생성 100건 / 온라인 교육 및 기본 운영 지원</t>
    <phoneticPr fontId="10" type="noConversion"/>
  </si>
  <si>
    <t>지원금
(80%, 최대 150만원)</t>
    <phoneticPr fontId="10" type="noConversion"/>
  </si>
  <si>
    <t>총 5개월 금액
(VAT 제외)</t>
    <phoneticPr fontId="10" type="noConversion"/>
  </si>
  <si>
    <t>월 서비스 금액
(VAT 제외)</t>
    <phoneticPr fontId="10" type="noConversion"/>
  </si>
  <si>
    <t>수요기업 
부담금 합계</t>
    <phoneticPr fontId="10" type="noConversion"/>
  </si>
  <si>
    <t>수요기업
현금부담금</t>
    <phoneticPr fontId="10" type="noConversion"/>
  </si>
  <si>
    <t>수요기업 부담
부가세</t>
    <phoneticPr fontId="10" type="noConversion"/>
  </si>
  <si>
    <t>1 User 기준
※본 「2026년 중소기업 클라우드 서비스 도입 지원사업」 참여 수요기업에 한해 시스템 세팅비 및 데이터 마이그레이션 비용 일체 면제(무상 지원)</t>
    <phoneticPr fontId="10" type="noConversion"/>
  </si>
  <si>
    <t>㈜씨앤에스솔루션</t>
    <phoneticPr fontId="10" type="noConversion"/>
  </si>
  <si>
    <t>위더스콘텐츠</t>
  </si>
  <si>
    <t>AI인플루언서 데이터 열람 
(월 100회 기준)</t>
  </si>
  <si>
    <t>AI 기반으로 블로그, 인스타그램, 유튜브 등 다양한 SNS 채널 데이터를 분석하여 인플루언서의 영향력과 적합도를 평가하고, 광고주와 인플루언서를 효율적으로 매칭하며 캠페인 운영 전 과정을 지원하는 통합 마케팅 플랫폼</t>
  </si>
  <si>
    <t>□ SNS 채널별 인플루언서 등급, 성장 추이, 콘텐츠 성과, 과거 협찬 이력, 희망 거래 금액, 채널 성과 데이터(조회수·구독자·팔로워), 팔로워 특성(성별·지역), 브랜드 적합도 분석, 1:1 협찬 제안 및 자동 매칭, 계약 및 캠페인 진행 관리 기능 제공</t>
  </si>
  <si>
    <t>AI인플루언서 데이터 열람
(월 400회 기준)</t>
  </si>
  <si>
    <t>AI인플루언서 자동매칭 
(블로그 클립 인스타 릴스 중 선택1)</t>
  </si>
  <si>
    <t>인플루언서 등급, 지역, 카테고리, 노쇼 이력, 과거 협찬 이력 등 다양한 데이터를 기반으로 광고주가 원하는 조건의 인플루언서를 자동으로 모집부터 선정까지 마케팅 캠페인 전 과정을 지원하는 플랫폼</t>
  </si>
  <si>
    <t>□ 인플루언서 조건 설정, 조건 기반 지원자 모집 및 선발, 조건 기반 광고 연동, 지원자 모집 시 알림톡 발송, 적합도 분석에 따른 추천 여부 및 추천 사유 제공, 예약 관리 등 마케팅 캠페인 운영 전 과정에 필요한 기능 제공</t>
  </si>
  <si>
    <t>AI인플루언서 자동매칭
(블로그 클립 인스타 릴스 중 선택2)</t>
  </si>
  <si>
    <t>AI인플루언서 자동매칭
(블로그 클립 인스타 릴스 중 선택3)</t>
  </si>
  <si>
    <t>AI인플루언서 자동매칭
(블로그 클립 인스타 릴스 중 선택4)</t>
  </si>
  <si>
    <t>AI인플루언서 데이터열람 100회+AI인플루언서 자동매칭(블로그 클립 인스타 릴스 중 선택4)</t>
  </si>
  <si>
    <t>건축주가 주소와 희망 용도를 입력하면 기초 법규 체크리스트로 건축 가능 여부를 확인하고, 실제 건축 의사가 있는 건축주를 적합한 건축사와 연결하는 건축주-건축사 매칭 SaaS. 매칭 시 별도 수수료 없이 월 구독형으로 제공.</t>
  </si>
  <si>
    <t>□ 주소 입력 기반 대지·용도 정보 조회
□ 기초 법규 체크리스트 제공
□ 건축주 니즈 정리 및 상담 준비
□ 건축주-건축사 매칭 연결
□ 매칭 수수료 무료 (구독형)
□ 상담 이력 관리</t>
  </si>
  <si>
    <t>※ 일부 서비스의 경우 지원대상 서비스 이용료 외 별도 비용이 발생할 수 있으며, 해당 비용은 지원금 산정대상에서 제외되고 수요기업이 전액 부담하여야 함.</t>
    <phoneticPr fontId="10" type="noConversion"/>
  </si>
  <si>
    <t>㈜요트탈래</t>
    <phoneticPr fontId="10" type="noConversion"/>
  </si>
  <si>
    <t>보딩리스트</t>
    <phoneticPr fontId="19" type="noConversion"/>
  </si>
  <si>
    <t>선박관광 전용 통합 솔루션 &amp; 현장 무인화 솔루션
(예약/관리/메세지/정산/통계/결제/승선신고서작성)</t>
    <phoneticPr fontId="10" type="noConversion"/>
  </si>
  <si>
    <r>
      <rPr>
        <b/>
        <sz val="10"/>
        <rFont val="맑은 고딕"/>
        <family val="3"/>
        <charset val="129"/>
      </rPr>
      <t>※ 지원금액 및 부담금은 Pro 플랜 서비스 기준으로 작성됨</t>
    </r>
    <r>
      <rPr>
        <sz val="10"/>
        <rFont val="맑은 고딕"/>
        <family val="3"/>
        <charset val="129"/>
      </rPr>
      <t xml:space="preserve">
□ Basic 플랜 : 63,545원 (월 기본 선물 주문 제공량 : 150건)
□ Standard 플랜 : 99,090원 (월 기본 선물 주문 제공량 : 300건)
□ Growth 플랜 : 144,545원 (월 기본 선물 주문 제공량 : 600건)
□ Pro 플랜 : 199,090원 (월 기본 선물 주문 제공량 : 1,000건)</t>
    </r>
    <phoneticPr fontId="10" type="noConversion"/>
  </si>
  <si>
    <r>
      <rPr>
        <b/>
        <sz val="10"/>
        <rFont val="맑은 고딕"/>
        <family val="3"/>
        <charset val="129"/>
      </rPr>
      <t>※ 지원금액 및 부담금은 1,000건 이용권 기준으로 작성됨</t>
    </r>
    <r>
      <rPr>
        <sz val="10"/>
        <rFont val="맑은 고딕"/>
        <family val="3"/>
        <charset val="129"/>
      </rPr>
      <t xml:space="preserve">
□ 100건 이용권 : 20,000원
□ 500건 이용권 : 100,000원 ( +25건 보너스 주문 수 지급)
□ 1,000건 이용권 : 200,000원 ( +100건 보너스 주문 수 지급) 
** 첫구매 할인 주문 수 이용권을 구매 및 할인 주문 발생 시 이용권 내 주문수가 차감되는 방식</t>
    </r>
    <phoneticPr fontId="10" type="noConversion"/>
  </si>
  <si>
    <t>OceanLook Map 서비스 
(500척 기준)</t>
    <phoneticPr fontId="19" type="noConversion"/>
  </si>
  <si>
    <t>□ 승선신고서 온라인 작성
□ 승선신고서 모바일 미리 작성
□ 예약 관리 캘린더
□ 가이드 작성
□ 운항현황판 
□ 결제기능(월 5,000,000원 결제건 까지 수수료 0%)
□ 정산기능(일일정산,월간정산,환불관리)
□ 사원관리 
□ 수요예측 
□ 통계 
□ 키오스크 시스템 
□ 운항현황판
□ 예약관리 
□ 업체관리 등</t>
    <phoneticPr fontId="10" type="noConversion"/>
  </si>
  <si>
    <t>에브리 스터디 Premium</t>
    <phoneticPr fontId="10" type="noConversion"/>
  </si>
  <si>
    <t>에브리 스터디 Business</t>
    <phoneticPr fontId="10" type="noConversion"/>
  </si>
  <si>
    <t>에브리 스터디 Professional</t>
    <phoneticPr fontId="10" type="noConversion"/>
  </si>
  <si>
    <t>※ 초기 세팅·교육비 300,000원(VAT 별도)은 지원금 산정대상 제외 비용으로 수요기업 전액 부담이며 신청 전 서비스 이용료 외 별도 부담금액을 공급기업과 반드시 확인하여야 함.
※ 홈페이지 결제 5,000,000이상 결제건부터 5% 수요기업 수수료 별도 발생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</si>
</sst>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31">
    <font>
      <sz val="11"/>
      <color rgb="FF000000"/>
      <name val="맑은 고딕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</font>
    <font>
      <sz val="8"/>
      <name val="맑은 고딕"/>
      <family val="3"/>
      <charset val="129"/>
    </font>
    <font>
      <sz val="10"/>
      <color theme="1"/>
      <name val="맑은 고딕"/>
      <family val="3"/>
      <charset val="129"/>
    </font>
    <font>
      <b/>
      <sz val="22"/>
      <color theme="1"/>
      <name val="맑은 고딕"/>
      <family val="3"/>
      <charset val="129"/>
    </font>
    <font>
      <sz val="11"/>
      <color rgb="FF000000"/>
      <name val="Malgun Gothic"/>
      <family val="3"/>
      <charset val="129"/>
    </font>
    <font>
      <sz val="11"/>
      <color theme="1"/>
      <name val="맑은 고딕"/>
      <family val="2"/>
      <scheme val="minor"/>
    </font>
    <font>
      <sz val="11"/>
      <color indexed="8"/>
      <name val="맑은 고딕"/>
      <family val="3"/>
      <charset val="129"/>
    </font>
    <font>
      <u/>
      <sz val="11"/>
      <color theme="10"/>
      <name val="맑은 고딕"/>
      <family val="2"/>
      <charset val="129"/>
      <scheme val="minor"/>
    </font>
    <font>
      <i/>
      <sz val="10"/>
      <color rgb="FF0000FF"/>
      <name val="맑은 고딕"/>
      <family val="3"/>
      <charset val="129"/>
    </font>
    <font>
      <sz val="1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0"/>
      <name val="맑은 고딕"/>
      <family val="3"/>
      <charset val="129"/>
    </font>
    <font>
      <b/>
      <sz val="12"/>
      <color theme="1"/>
      <name val="맑은 고딕"/>
      <family val="3"/>
      <charset val="129"/>
    </font>
    <font>
      <b/>
      <sz val="12"/>
      <name val="맑은 고딕"/>
      <family val="3"/>
      <charset val="129"/>
    </font>
    <font>
      <sz val="12"/>
      <color rgb="FF000000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i/>
      <sz val="10"/>
      <name val="맑은 고딕"/>
      <family val="3"/>
      <charset val="129"/>
    </font>
    <font>
      <sz val="10"/>
      <color rgb="FFFF0000"/>
      <name val="맑은 고딕"/>
      <family val="3"/>
      <charset val="129"/>
    </font>
    <font>
      <b/>
      <sz val="22"/>
      <color rgb="FFFF0000"/>
      <name val="맑은 고딕"/>
      <family val="3"/>
      <charset val="129"/>
    </font>
    <font>
      <sz val="10"/>
      <name val="맑은 고딕"/>
      <family val="2"/>
      <charset val="129"/>
    </font>
    <font>
      <b/>
      <sz val="14"/>
      <color rgb="FF0000FF"/>
      <name val="맑은 고딕"/>
      <family val="3"/>
      <charset val="129"/>
    </font>
    <font>
      <sz val="9"/>
      <name val="맑은 고딕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rgb="FFBED7EE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</borders>
  <cellStyleXfs count="7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0" borderId="0"/>
    <xf numFmtId="0" fontId="1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0" borderId="0" applyNumberFormat="0" applyFill="0" applyBorder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4" fillId="0" borderId="0"/>
    <xf numFmtId="0" fontId="8" fillId="0" borderId="0">
      <alignment vertical="center"/>
    </xf>
    <xf numFmtId="0" fontId="8" fillId="2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3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Fill="1">
      <alignment vertical="center"/>
    </xf>
    <xf numFmtId="0" fontId="17" fillId="4" borderId="0" xfId="0" applyFont="1" applyFill="1">
      <alignment vertical="center"/>
    </xf>
    <xf numFmtId="0" fontId="18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8" fillId="4" borderId="2" xfId="0" applyFont="1" applyFill="1" applyBorder="1" applyAlignment="1">
      <alignment horizontal="left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21" fillId="5" borderId="5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left" vertical="center" wrapText="1"/>
    </xf>
    <xf numFmtId="0" fontId="21" fillId="5" borderId="7" xfId="0" applyFont="1" applyFill="1" applyBorder="1" applyAlignment="1">
      <alignment horizontal="center" vertical="center" wrapText="1"/>
    </xf>
    <xf numFmtId="0" fontId="25" fillId="4" borderId="7" xfId="0" applyFont="1" applyFill="1" applyBorder="1" applyAlignment="1">
      <alignment horizontal="left" vertical="center" wrapText="1"/>
    </xf>
    <xf numFmtId="0" fontId="28" fillId="6" borderId="1" xfId="0" applyFont="1" applyFill="1" applyBorder="1" applyAlignment="1">
      <alignment horizontal="left" vertical="center" wrapText="1"/>
    </xf>
    <xf numFmtId="3" fontId="0" fillId="0" borderId="1" xfId="0" applyNumberFormat="1" applyFont="1" applyFill="1" applyBorder="1" applyAlignment="1">
      <alignment vertical="center" wrapText="1"/>
    </xf>
    <xf numFmtId="3" fontId="9" fillId="0" borderId="0" xfId="0" applyNumberFormat="1" applyFont="1" applyAlignment="1">
      <alignment vertical="center" wrapText="1"/>
    </xf>
    <xf numFmtId="3" fontId="0" fillId="7" borderId="5" xfId="0" applyNumberFormat="1" applyFont="1" applyFill="1" applyBorder="1" applyAlignment="1">
      <alignment vertical="center" wrapText="1"/>
    </xf>
    <xf numFmtId="3" fontId="0" fillId="0" borderId="5" xfId="0" applyNumberFormat="1" applyFont="1" applyFill="1" applyBorder="1" applyAlignment="1">
      <alignment vertical="center" wrapText="1"/>
    </xf>
    <xf numFmtId="0" fontId="21" fillId="7" borderId="8" xfId="0" applyFont="1" applyFill="1" applyBorder="1" applyAlignment="1">
      <alignment horizontal="center" vertical="center" wrapText="1"/>
    </xf>
    <xf numFmtId="0" fontId="21" fillId="7" borderId="9" xfId="0" applyFont="1" applyFill="1" applyBorder="1" applyAlignment="1">
      <alignment horizontal="center" vertical="center" wrapText="1"/>
    </xf>
    <xf numFmtId="3" fontId="0" fillId="7" borderId="10" xfId="0" applyNumberFormat="1" applyFont="1" applyFill="1" applyBorder="1" applyAlignment="1">
      <alignment vertical="center" wrapText="1"/>
    </xf>
    <xf numFmtId="3" fontId="0" fillId="7" borderId="11" xfId="0" applyNumberFormat="1" applyFont="1" applyFill="1" applyBorder="1" applyAlignment="1">
      <alignment vertical="center" wrapText="1"/>
    </xf>
    <xf numFmtId="3" fontId="0" fillId="7" borderId="12" xfId="0" applyNumberFormat="1" applyFont="1" applyFill="1" applyBorder="1" applyAlignment="1">
      <alignment vertical="center" wrapText="1"/>
    </xf>
    <xf numFmtId="0" fontId="29" fillId="7" borderId="6" xfId="0" applyFont="1" applyFill="1" applyBorder="1" applyAlignment="1">
      <alignment horizontal="center" vertical="center" wrapText="1"/>
    </xf>
    <xf numFmtId="3" fontId="29" fillId="7" borderId="13" xfId="0" applyNumberFormat="1" applyFont="1" applyFill="1" applyBorder="1" applyAlignment="1">
      <alignment vertical="center" wrapText="1"/>
    </xf>
    <xf numFmtId="3" fontId="29" fillId="7" borderId="14" xfId="0" applyNumberFormat="1" applyFont="1" applyFill="1" applyBorder="1" applyAlignment="1">
      <alignment vertical="center" wrapText="1"/>
    </xf>
    <xf numFmtId="0" fontId="18" fillId="4" borderId="7" xfId="0" applyFont="1" applyFill="1" applyBorder="1" applyAlignment="1">
      <alignment horizontal="center" vertical="center" wrapText="1"/>
    </xf>
    <xf numFmtId="41" fontId="9" fillId="0" borderId="0" xfId="73" applyFont="1" applyAlignment="1">
      <alignment vertical="center" wrapText="1"/>
    </xf>
    <xf numFmtId="0" fontId="24" fillId="8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left" vertical="center" wrapText="1"/>
    </xf>
    <xf numFmtId="3" fontId="0" fillId="9" borderId="10" xfId="0" applyNumberFormat="1" applyFont="1" applyFill="1" applyBorder="1" applyAlignment="1">
      <alignment vertical="center" wrapText="1"/>
    </xf>
    <xf numFmtId="3" fontId="0" fillId="9" borderId="5" xfId="0" applyNumberFormat="1" applyFont="1" applyFill="1" applyBorder="1" applyAlignment="1">
      <alignment vertical="center" wrapText="1"/>
    </xf>
    <xf numFmtId="3" fontId="29" fillId="9" borderId="13" xfId="0" applyNumberFormat="1" applyFont="1" applyFill="1" applyBorder="1" applyAlignment="1">
      <alignment vertical="center" wrapText="1"/>
    </xf>
    <xf numFmtId="0" fontId="18" fillId="4" borderId="1" xfId="0" applyFont="1" applyFill="1" applyBorder="1" applyAlignment="1">
      <alignment vertical="center" wrapText="1"/>
    </xf>
    <xf numFmtId="0" fontId="9" fillId="0" borderId="0" xfId="0" applyFont="1" applyAlignment="1">
      <alignment horizontal="left" vertical="center"/>
    </xf>
    <xf numFmtId="3" fontId="0" fillId="0" borderId="0" xfId="0" applyNumberFormat="1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 wrapText="1"/>
    </xf>
    <xf numFmtId="3" fontId="29" fillId="0" borderId="0" xfId="0" applyNumberFormat="1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left" vertical="center" wrapText="1"/>
    </xf>
    <xf numFmtId="0" fontId="22" fillId="7" borderId="1" xfId="0" applyFont="1" applyFill="1" applyBorder="1" applyAlignment="1">
      <alignment horizontal="center" vertical="center" wrapText="1"/>
    </xf>
    <xf numFmtId="0" fontId="22" fillId="7" borderId="3" xfId="0" applyFont="1" applyFill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center" vertical="center" wrapText="1"/>
    </xf>
    <xf numFmtId="0" fontId="21" fillId="7" borderId="1" xfId="0" applyFont="1" applyFill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center" vertical="center"/>
    </xf>
    <xf numFmtId="0" fontId="25" fillId="8" borderId="7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0" fontId="30" fillId="6" borderId="7" xfId="0" applyFont="1" applyFill="1" applyBorder="1" applyAlignment="1">
      <alignment horizontal="left" vertical="center" wrapText="1"/>
    </xf>
    <xf numFmtId="0" fontId="18" fillId="4" borderId="7" xfId="0" applyFont="1" applyFill="1" applyBorder="1" applyAlignment="1">
      <alignment horizontal="left" vertical="center" wrapText="1"/>
    </xf>
    <xf numFmtId="0" fontId="22" fillId="7" borderId="3" xfId="0" applyFont="1" applyFill="1" applyBorder="1" applyAlignment="1">
      <alignment horizontal="center" vertical="center" wrapText="1"/>
    </xf>
    <xf numFmtId="0" fontId="22" fillId="7" borderId="2" xfId="0" applyFont="1" applyFill="1" applyBorder="1" applyAlignment="1">
      <alignment horizontal="center" vertical="center" wrapText="1"/>
    </xf>
    <xf numFmtId="0" fontId="21" fillId="7" borderId="3" xfId="0" applyFont="1" applyFill="1" applyBorder="1" applyAlignment="1">
      <alignment horizontal="center" vertical="center"/>
    </xf>
    <xf numFmtId="0" fontId="21" fillId="7" borderId="4" xfId="0" applyFont="1" applyFill="1" applyBorder="1" applyAlignment="1">
      <alignment horizontal="center" vertical="center"/>
    </xf>
    <xf numFmtId="0" fontId="21" fillId="7" borderId="2" xfId="0" applyFont="1" applyFill="1" applyBorder="1" applyAlignment="1">
      <alignment horizontal="center" vertical="center"/>
    </xf>
    <xf numFmtId="0" fontId="24" fillId="7" borderId="3" xfId="0" applyFont="1" applyFill="1" applyBorder="1" applyAlignment="1">
      <alignment horizontal="center" vertical="center"/>
    </xf>
    <xf numFmtId="0" fontId="24" fillId="7" borderId="2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22" fillId="7" borderId="4" xfId="0" applyFont="1" applyFill="1" applyBorder="1" applyAlignment="1">
      <alignment horizontal="center" vertical="center" wrapText="1"/>
    </xf>
  </cellXfs>
  <cellStyles count="74">
    <cellStyle name="40% - 강조색1 2" xfId="31"/>
    <cellStyle name="40% - 강조색1 3" xfId="35"/>
    <cellStyle name="쉼표 [0]" xfId="73" builtinId="6"/>
    <cellStyle name="쉼표 [0] 2" xfId="10"/>
    <cellStyle name="쉼표 [0] 2 2" xfId="38"/>
    <cellStyle name="쉼표 [0] 2 3" xfId="59"/>
    <cellStyle name="표준" xfId="0" builtinId="0"/>
    <cellStyle name="표준 2" xfId="2"/>
    <cellStyle name="표준 3" xfId="1"/>
    <cellStyle name="표준 3 10" xfId="53"/>
    <cellStyle name="표준 3 11" xfId="26"/>
    <cellStyle name="표준 3 2" xfId="12"/>
    <cellStyle name="표준 3 2 2" xfId="13"/>
    <cellStyle name="표준 3 2 2 10" xfId="62"/>
    <cellStyle name="표준 3 2 2 2" xfId="5"/>
    <cellStyle name="표준 3 2 2 2 2" xfId="34"/>
    <cellStyle name="표준 3 2 2 2 3" xfId="56"/>
    <cellStyle name="표준 3 2 2 3" xfId="7"/>
    <cellStyle name="표준 3 2 2 4" xfId="4"/>
    <cellStyle name="표준 3 2 2 4 2" xfId="33"/>
    <cellStyle name="표준 3 2 2 4 3" xfId="55"/>
    <cellStyle name="표준 3 2 2 5" xfId="8"/>
    <cellStyle name="표준 3 2 2 5 2" xfId="36"/>
    <cellStyle name="표준 3 2 2 5 3" xfId="57"/>
    <cellStyle name="표준 3 2 2 6" xfId="17"/>
    <cellStyle name="표준 3 2 2 6 2" xfId="43"/>
    <cellStyle name="표준 3 2 2 6 3" xfId="65"/>
    <cellStyle name="표준 3 2 2 7" xfId="21"/>
    <cellStyle name="표준 3 2 2 7 2" xfId="47"/>
    <cellStyle name="표준 3 2 2 7 3" xfId="69"/>
    <cellStyle name="표준 3 2 2 8" xfId="24"/>
    <cellStyle name="표준 3 2 2 8 2" xfId="50"/>
    <cellStyle name="표준 3 2 2 8 3" xfId="72"/>
    <cellStyle name="표준 3 2 2 9" xfId="40"/>
    <cellStyle name="표준 3 2 3" xfId="16"/>
    <cellStyle name="표준 3 2 3 2" xfId="42"/>
    <cellStyle name="표준 3 2 3 3" xfId="64"/>
    <cellStyle name="표준 3 2 4" xfId="20"/>
    <cellStyle name="표준 3 2 4 2" xfId="46"/>
    <cellStyle name="표준 3 2 4 3" xfId="68"/>
    <cellStyle name="표준 3 2 5" xfId="23"/>
    <cellStyle name="표준 3 2 5 2" xfId="49"/>
    <cellStyle name="표준 3 2 5 3" xfId="71"/>
    <cellStyle name="표준 3 2 6" xfId="39"/>
    <cellStyle name="표준 3 2 7" xfId="61"/>
    <cellStyle name="표준 3 3" xfId="3"/>
    <cellStyle name="표준 3 3 2" xfId="18"/>
    <cellStyle name="표준 3 3 2 2" xfId="44"/>
    <cellStyle name="표준 3 3 2 3" xfId="66"/>
    <cellStyle name="표준 3 3 3" xfId="32"/>
    <cellStyle name="표준 3 3 4" xfId="54"/>
    <cellStyle name="표준 3 4" xfId="15"/>
    <cellStyle name="표준 3 4 2" xfId="41"/>
    <cellStyle name="표준 3 4 3" xfId="63"/>
    <cellStyle name="표준 3 5" xfId="11"/>
    <cellStyle name="표준 3 5 2" xfId="27"/>
    <cellStyle name="표준 3 5 3" xfId="60"/>
    <cellStyle name="표준 3 6" xfId="9"/>
    <cellStyle name="표준 3 6 2" xfId="37"/>
    <cellStyle name="표준 3 6 3" xfId="58"/>
    <cellStyle name="표준 3 7" xfId="19"/>
    <cellStyle name="표준 3 7 2" xfId="45"/>
    <cellStyle name="표준 3 7 3" xfId="67"/>
    <cellStyle name="표준 3 8" xfId="22"/>
    <cellStyle name="표준 3 8 2" xfId="48"/>
    <cellStyle name="표준 3 8 3" xfId="70"/>
    <cellStyle name="표준 3 9" xfId="51"/>
    <cellStyle name="표준 4" xfId="6"/>
    <cellStyle name="표준 5" xfId="14"/>
    <cellStyle name="표준 6" xfId="28"/>
    <cellStyle name="표준 6 2" xfId="30"/>
    <cellStyle name="표준 7" xfId="29"/>
    <cellStyle name="표준 8" xfId="52"/>
    <cellStyle name="하이퍼링크 2" xfId="2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tabSelected="1" zoomScaleNormal="100" zoomScaleSheetLayoutView="75" workbookViewId="0">
      <selection activeCell="A2" sqref="A2:L2"/>
    </sheetView>
  </sheetViews>
  <sheetFormatPr defaultColWidth="8.75" defaultRowHeight="13.5"/>
  <cols>
    <col min="1" max="1" width="10.625" style="4" customWidth="1"/>
    <col min="2" max="2" width="28.875" style="3" customWidth="1"/>
    <col min="3" max="3" width="33.375" style="5" customWidth="1"/>
    <col min="4" max="4" width="39.5" style="5" customWidth="1"/>
    <col min="5" max="5" width="64" style="6" customWidth="1"/>
    <col min="6" max="6" width="16.375" style="6" customWidth="1"/>
    <col min="7" max="7" width="17" style="6" customWidth="1"/>
    <col min="8" max="8" width="21.375" style="6" customWidth="1"/>
    <col min="9" max="11" width="17.375" style="6" customWidth="1"/>
    <col min="12" max="12" width="49.75" style="2" customWidth="1"/>
    <col min="13" max="16384" width="8.75" style="7"/>
  </cols>
  <sheetData>
    <row r="1" spans="1:12" ht="7.5" customHeight="1">
      <c r="A1" s="1"/>
    </row>
    <row r="2" spans="1:12" ht="33.75">
      <c r="A2" s="67" t="s">
        <v>33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20.25" customHeight="1" thickBot="1">
      <c r="A3" s="44" t="s">
        <v>70</v>
      </c>
    </row>
    <row r="4" spans="1:12" ht="53.25" customHeight="1">
      <c r="A4" s="13" t="s">
        <v>2</v>
      </c>
      <c r="B4" s="13" t="s">
        <v>3</v>
      </c>
      <c r="C4" s="13" t="s">
        <v>32</v>
      </c>
      <c r="D4" s="13" t="s">
        <v>0</v>
      </c>
      <c r="E4" s="13" t="s">
        <v>1</v>
      </c>
      <c r="F4" s="13" t="s">
        <v>50</v>
      </c>
      <c r="G4" s="13" t="s">
        <v>49</v>
      </c>
      <c r="H4" s="14" t="s">
        <v>48</v>
      </c>
      <c r="I4" s="28" t="s">
        <v>52</v>
      </c>
      <c r="J4" s="29" t="s">
        <v>53</v>
      </c>
      <c r="K4" s="33" t="s">
        <v>51</v>
      </c>
      <c r="L4" s="21" t="s">
        <v>4</v>
      </c>
    </row>
    <row r="5" spans="1:12" s="8" customFormat="1" ht="81">
      <c r="A5" s="51">
        <v>1</v>
      </c>
      <c r="B5" s="51" t="s">
        <v>5</v>
      </c>
      <c r="C5" s="15" t="s">
        <v>6</v>
      </c>
      <c r="D5" s="43" t="s">
        <v>68</v>
      </c>
      <c r="E5" s="9" t="s">
        <v>69</v>
      </c>
      <c r="F5" s="24">
        <v>99000</v>
      </c>
      <c r="G5" s="24">
        <f>F5*5</f>
        <v>495000</v>
      </c>
      <c r="H5" s="27">
        <f t="shared" ref="H5:H25" si="0">MIN(G5*80%,1500000)</f>
        <v>396000</v>
      </c>
      <c r="I5" s="30">
        <f t="shared" ref="I5:I24" si="1">G5-H5</f>
        <v>99000</v>
      </c>
      <c r="J5" s="26">
        <f t="shared" ref="J5:J24" si="2">G5*10%</f>
        <v>49500</v>
      </c>
      <c r="K5" s="34">
        <f t="shared" ref="K5:K25" si="3">I5+J5</f>
        <v>148500</v>
      </c>
      <c r="L5" s="36"/>
    </row>
    <row r="6" spans="1:12" s="8" customFormat="1" ht="67.5">
      <c r="A6" s="52">
        <v>2</v>
      </c>
      <c r="B6" s="53" t="s">
        <v>55</v>
      </c>
      <c r="C6" s="16" t="s">
        <v>7</v>
      </c>
      <c r="D6" s="10" t="s">
        <v>8</v>
      </c>
      <c r="E6" s="10" t="s">
        <v>9</v>
      </c>
      <c r="F6" s="24">
        <v>628000</v>
      </c>
      <c r="G6" s="24">
        <f>F6*5</f>
        <v>3140000</v>
      </c>
      <c r="H6" s="27">
        <f t="shared" si="0"/>
        <v>1500000</v>
      </c>
      <c r="I6" s="30">
        <f t="shared" si="1"/>
        <v>1640000</v>
      </c>
      <c r="J6" s="26">
        <f t="shared" si="2"/>
        <v>314000</v>
      </c>
      <c r="K6" s="34">
        <f t="shared" si="3"/>
        <v>1954000</v>
      </c>
      <c r="L6" s="36" t="s">
        <v>54</v>
      </c>
    </row>
    <row r="7" spans="1:12" s="8" customFormat="1" ht="67.5">
      <c r="A7" s="60">
        <v>3</v>
      </c>
      <c r="B7" s="53" t="s">
        <v>56</v>
      </c>
      <c r="C7" s="38" t="s">
        <v>57</v>
      </c>
      <c r="D7" s="39" t="s">
        <v>58</v>
      </c>
      <c r="E7" s="39" t="s">
        <v>59</v>
      </c>
      <c r="F7" s="24">
        <v>100000</v>
      </c>
      <c r="G7" s="24">
        <f>F7*5</f>
        <v>500000</v>
      </c>
      <c r="H7" s="27">
        <f>MIN(G7*80%,1500000)</f>
        <v>400000</v>
      </c>
      <c r="I7" s="40">
        <f>G7-H7</f>
        <v>100000</v>
      </c>
      <c r="J7" s="41">
        <f t="shared" si="2"/>
        <v>50000</v>
      </c>
      <c r="K7" s="42">
        <f>I7+J7</f>
        <v>150000</v>
      </c>
      <c r="L7" s="56"/>
    </row>
    <row r="8" spans="1:12" s="8" customFormat="1" ht="59.25" customHeight="1">
      <c r="A8" s="68"/>
      <c r="B8" s="53" t="s">
        <v>56</v>
      </c>
      <c r="C8" s="38" t="s">
        <v>60</v>
      </c>
      <c r="D8" s="39" t="s">
        <v>58</v>
      </c>
      <c r="E8" s="39" t="s">
        <v>59</v>
      </c>
      <c r="F8" s="24">
        <v>400000</v>
      </c>
      <c r="G8" s="24">
        <f t="shared" ref="G8:G13" si="4">F8*5</f>
        <v>2000000</v>
      </c>
      <c r="H8" s="27">
        <f>MIN(G8*80%,1500000)</f>
        <v>1500000</v>
      </c>
      <c r="I8" s="40">
        <f t="shared" ref="I8:I13" si="5">G8-H8</f>
        <v>500000</v>
      </c>
      <c r="J8" s="41">
        <f t="shared" si="2"/>
        <v>200000</v>
      </c>
      <c r="K8" s="42">
        <f t="shared" ref="K8:K13" si="6">I8+J8</f>
        <v>700000</v>
      </c>
      <c r="L8" s="56"/>
    </row>
    <row r="9" spans="1:12" s="8" customFormat="1" ht="59.25" customHeight="1">
      <c r="A9" s="68"/>
      <c r="B9" s="53" t="s">
        <v>56</v>
      </c>
      <c r="C9" s="38" t="s">
        <v>61</v>
      </c>
      <c r="D9" s="39" t="s">
        <v>62</v>
      </c>
      <c r="E9" s="39" t="s">
        <v>63</v>
      </c>
      <c r="F9" s="24">
        <v>80000</v>
      </c>
      <c r="G9" s="24">
        <f t="shared" si="4"/>
        <v>400000</v>
      </c>
      <c r="H9" s="27">
        <f t="shared" ref="H9:H13" si="7">MIN(G9*80%,1500000)</f>
        <v>320000</v>
      </c>
      <c r="I9" s="40">
        <f t="shared" si="5"/>
        <v>80000</v>
      </c>
      <c r="J9" s="41">
        <f t="shared" si="2"/>
        <v>40000</v>
      </c>
      <c r="K9" s="42">
        <f t="shared" si="6"/>
        <v>120000</v>
      </c>
      <c r="L9" s="56"/>
    </row>
    <row r="10" spans="1:12" s="8" customFormat="1" ht="59.25" customHeight="1">
      <c r="A10" s="68"/>
      <c r="B10" s="53" t="s">
        <v>56</v>
      </c>
      <c r="C10" s="38" t="s">
        <v>64</v>
      </c>
      <c r="D10" s="39" t="s">
        <v>62</v>
      </c>
      <c r="E10" s="39" t="s">
        <v>63</v>
      </c>
      <c r="F10" s="24">
        <v>160000</v>
      </c>
      <c r="G10" s="24">
        <f t="shared" si="4"/>
        <v>800000</v>
      </c>
      <c r="H10" s="27">
        <f t="shared" si="7"/>
        <v>640000</v>
      </c>
      <c r="I10" s="40">
        <f t="shared" si="5"/>
        <v>160000</v>
      </c>
      <c r="J10" s="41">
        <f t="shared" si="2"/>
        <v>80000</v>
      </c>
      <c r="K10" s="42">
        <f t="shared" si="6"/>
        <v>240000</v>
      </c>
      <c r="L10" s="56"/>
    </row>
    <row r="11" spans="1:12" s="8" customFormat="1" ht="59.25" customHeight="1">
      <c r="A11" s="68"/>
      <c r="B11" s="53" t="s">
        <v>56</v>
      </c>
      <c r="C11" s="38" t="s">
        <v>65</v>
      </c>
      <c r="D11" s="39" t="s">
        <v>62</v>
      </c>
      <c r="E11" s="39" t="s">
        <v>63</v>
      </c>
      <c r="F11" s="24">
        <v>240000</v>
      </c>
      <c r="G11" s="24">
        <f t="shared" si="4"/>
        <v>1200000</v>
      </c>
      <c r="H11" s="27">
        <f t="shared" si="7"/>
        <v>960000</v>
      </c>
      <c r="I11" s="40">
        <f t="shared" si="5"/>
        <v>240000</v>
      </c>
      <c r="J11" s="41">
        <f t="shared" si="2"/>
        <v>120000</v>
      </c>
      <c r="K11" s="42">
        <f t="shared" si="6"/>
        <v>360000</v>
      </c>
      <c r="L11" s="56"/>
    </row>
    <row r="12" spans="1:12" s="8" customFormat="1" ht="59.25" customHeight="1">
      <c r="A12" s="68"/>
      <c r="B12" s="53" t="s">
        <v>56</v>
      </c>
      <c r="C12" s="38" t="s">
        <v>66</v>
      </c>
      <c r="D12" s="39" t="s">
        <v>62</v>
      </c>
      <c r="E12" s="39" t="s">
        <v>63</v>
      </c>
      <c r="F12" s="24">
        <v>320000</v>
      </c>
      <c r="G12" s="24">
        <f t="shared" si="4"/>
        <v>1600000</v>
      </c>
      <c r="H12" s="27">
        <f t="shared" si="7"/>
        <v>1280000</v>
      </c>
      <c r="I12" s="40">
        <f t="shared" si="5"/>
        <v>320000</v>
      </c>
      <c r="J12" s="41">
        <f t="shared" si="2"/>
        <v>160000</v>
      </c>
      <c r="K12" s="42">
        <f t="shared" si="6"/>
        <v>480000</v>
      </c>
      <c r="L12" s="56"/>
    </row>
    <row r="13" spans="1:12" s="8" customFormat="1" ht="59.25" customHeight="1">
      <c r="A13" s="61"/>
      <c r="B13" s="53" t="s">
        <v>56</v>
      </c>
      <c r="C13" s="38" t="s">
        <v>67</v>
      </c>
      <c r="D13" s="39" t="s">
        <v>62</v>
      </c>
      <c r="E13" s="39" t="s">
        <v>63</v>
      </c>
      <c r="F13" s="24">
        <v>420000</v>
      </c>
      <c r="G13" s="24">
        <f t="shared" si="4"/>
        <v>2100000</v>
      </c>
      <c r="H13" s="27">
        <f t="shared" si="7"/>
        <v>1500000</v>
      </c>
      <c r="I13" s="40">
        <f t="shared" si="5"/>
        <v>600000</v>
      </c>
      <c r="J13" s="41">
        <f t="shared" si="2"/>
        <v>210000</v>
      </c>
      <c r="K13" s="42">
        <f t="shared" si="6"/>
        <v>810000</v>
      </c>
      <c r="L13" s="56"/>
    </row>
    <row r="14" spans="1:12" s="8" customFormat="1" ht="68.25" customHeight="1">
      <c r="A14" s="60">
        <v>4</v>
      </c>
      <c r="B14" s="54" t="s">
        <v>10</v>
      </c>
      <c r="C14" s="15" t="s">
        <v>79</v>
      </c>
      <c r="D14" s="11" t="s">
        <v>11</v>
      </c>
      <c r="E14" s="11" t="s">
        <v>35</v>
      </c>
      <c r="F14" s="24">
        <v>181810</v>
      </c>
      <c r="G14" s="24">
        <f t="shared" ref="G14:G25" si="8">F14*5</f>
        <v>909050</v>
      </c>
      <c r="H14" s="27">
        <f t="shared" si="0"/>
        <v>727240</v>
      </c>
      <c r="I14" s="30">
        <f t="shared" si="1"/>
        <v>181810</v>
      </c>
      <c r="J14" s="26">
        <f t="shared" si="2"/>
        <v>90905</v>
      </c>
      <c r="K14" s="34">
        <f t="shared" si="3"/>
        <v>272715</v>
      </c>
      <c r="L14" s="22"/>
    </row>
    <row r="15" spans="1:12" s="8" customFormat="1" ht="67.5">
      <c r="A15" s="68"/>
      <c r="B15" s="54" t="s">
        <v>10</v>
      </c>
      <c r="C15" s="15" t="s">
        <v>80</v>
      </c>
      <c r="D15" s="11" t="s">
        <v>11</v>
      </c>
      <c r="E15" s="11" t="s">
        <v>36</v>
      </c>
      <c r="F15" s="24">
        <v>272720</v>
      </c>
      <c r="G15" s="24">
        <f t="shared" si="8"/>
        <v>1363600</v>
      </c>
      <c r="H15" s="27">
        <f t="shared" si="0"/>
        <v>1090880</v>
      </c>
      <c r="I15" s="30">
        <f t="shared" si="1"/>
        <v>272720</v>
      </c>
      <c r="J15" s="26">
        <f t="shared" si="2"/>
        <v>136360</v>
      </c>
      <c r="K15" s="34">
        <f t="shared" si="3"/>
        <v>409080</v>
      </c>
      <c r="L15" s="22"/>
    </row>
    <row r="16" spans="1:12" s="8" customFormat="1" ht="94.5">
      <c r="A16" s="61"/>
      <c r="B16" s="54" t="s">
        <v>10</v>
      </c>
      <c r="C16" s="15" t="s">
        <v>78</v>
      </c>
      <c r="D16" s="11" t="s">
        <v>11</v>
      </c>
      <c r="E16" s="11" t="s">
        <v>37</v>
      </c>
      <c r="F16" s="24">
        <v>340900</v>
      </c>
      <c r="G16" s="24">
        <f t="shared" si="8"/>
        <v>1704500</v>
      </c>
      <c r="H16" s="27">
        <f t="shared" si="0"/>
        <v>1363600</v>
      </c>
      <c r="I16" s="30">
        <f t="shared" si="1"/>
        <v>340900</v>
      </c>
      <c r="J16" s="26">
        <f t="shared" si="2"/>
        <v>170450</v>
      </c>
      <c r="K16" s="34">
        <f t="shared" si="3"/>
        <v>511350</v>
      </c>
      <c r="L16" s="22"/>
    </row>
    <row r="17" spans="1:12" s="8" customFormat="1" ht="189">
      <c r="A17" s="51">
        <v>5</v>
      </c>
      <c r="B17" s="54" t="s">
        <v>71</v>
      </c>
      <c r="C17" s="17" t="s">
        <v>72</v>
      </c>
      <c r="D17" s="11" t="s">
        <v>73</v>
      </c>
      <c r="E17" s="9" t="s">
        <v>77</v>
      </c>
      <c r="F17" s="24">
        <v>380000</v>
      </c>
      <c r="G17" s="24">
        <f>F17*5</f>
        <v>1900000</v>
      </c>
      <c r="H17" s="27">
        <f t="shared" si="0"/>
        <v>1500000</v>
      </c>
      <c r="I17" s="30">
        <f t="shared" si="1"/>
        <v>400000</v>
      </c>
      <c r="J17" s="26">
        <f t="shared" si="2"/>
        <v>190000</v>
      </c>
      <c r="K17" s="34">
        <f t="shared" si="3"/>
        <v>590000</v>
      </c>
      <c r="L17" s="57" t="s">
        <v>81</v>
      </c>
    </row>
    <row r="18" spans="1:12" s="8" customFormat="1" ht="94.5">
      <c r="A18" s="60">
        <v>6</v>
      </c>
      <c r="B18" s="51" t="s">
        <v>12</v>
      </c>
      <c r="C18" s="15" t="s">
        <v>76</v>
      </c>
      <c r="D18" s="9" t="s">
        <v>13</v>
      </c>
      <c r="E18" s="9" t="s">
        <v>14</v>
      </c>
      <c r="F18" s="24">
        <v>299900</v>
      </c>
      <c r="G18" s="24">
        <f t="shared" si="8"/>
        <v>1499500</v>
      </c>
      <c r="H18" s="27">
        <f t="shared" si="0"/>
        <v>1199600</v>
      </c>
      <c r="I18" s="30">
        <f t="shared" si="1"/>
        <v>299900</v>
      </c>
      <c r="J18" s="26">
        <f t="shared" si="2"/>
        <v>149950</v>
      </c>
      <c r="K18" s="34">
        <f>I18+J18</f>
        <v>449850</v>
      </c>
      <c r="L18" s="22"/>
    </row>
    <row r="19" spans="1:12" s="8" customFormat="1" ht="108">
      <c r="A19" s="61"/>
      <c r="B19" s="51" t="s">
        <v>15</v>
      </c>
      <c r="C19" s="15" t="s">
        <v>34</v>
      </c>
      <c r="D19" s="9" t="s">
        <v>16</v>
      </c>
      <c r="E19" s="9" t="s">
        <v>40</v>
      </c>
      <c r="F19" s="24">
        <v>300000</v>
      </c>
      <c r="G19" s="24">
        <f t="shared" si="8"/>
        <v>1500000</v>
      </c>
      <c r="H19" s="27">
        <f t="shared" si="0"/>
        <v>1200000</v>
      </c>
      <c r="I19" s="30">
        <f t="shared" si="1"/>
        <v>300000</v>
      </c>
      <c r="J19" s="26">
        <f t="shared" si="2"/>
        <v>150000</v>
      </c>
      <c r="K19" s="34">
        <f t="shared" si="3"/>
        <v>450000</v>
      </c>
      <c r="L19" s="22"/>
    </row>
    <row r="20" spans="1:12" ht="81" customHeight="1">
      <c r="A20" s="62">
        <v>7</v>
      </c>
      <c r="B20" s="51" t="s">
        <v>17</v>
      </c>
      <c r="C20" s="18" t="s">
        <v>31</v>
      </c>
      <c r="D20" s="23" t="s">
        <v>41</v>
      </c>
      <c r="E20" s="20" t="s">
        <v>44</v>
      </c>
      <c r="F20" s="24">
        <v>250000</v>
      </c>
      <c r="G20" s="24">
        <f t="shared" si="8"/>
        <v>1250000</v>
      </c>
      <c r="H20" s="27">
        <f t="shared" si="0"/>
        <v>1000000</v>
      </c>
      <c r="I20" s="30">
        <f t="shared" si="1"/>
        <v>250000</v>
      </c>
      <c r="J20" s="26">
        <f t="shared" si="2"/>
        <v>125000</v>
      </c>
      <c r="K20" s="34">
        <f t="shared" si="3"/>
        <v>375000</v>
      </c>
      <c r="L20" s="58" t="s">
        <v>47</v>
      </c>
    </row>
    <row r="21" spans="1:12" ht="81" customHeight="1">
      <c r="A21" s="63"/>
      <c r="B21" s="51" t="s">
        <v>17</v>
      </c>
      <c r="C21" s="18" t="s">
        <v>18</v>
      </c>
      <c r="D21" s="20" t="s">
        <v>42</v>
      </c>
      <c r="E21" s="20" t="s">
        <v>45</v>
      </c>
      <c r="F21" s="24">
        <v>375000</v>
      </c>
      <c r="G21" s="24">
        <f t="shared" si="8"/>
        <v>1875000</v>
      </c>
      <c r="H21" s="27">
        <f t="shared" si="0"/>
        <v>1500000</v>
      </c>
      <c r="I21" s="30">
        <f t="shared" si="1"/>
        <v>375000</v>
      </c>
      <c r="J21" s="26">
        <f t="shared" si="2"/>
        <v>187500</v>
      </c>
      <c r="K21" s="34">
        <f t="shared" si="3"/>
        <v>562500</v>
      </c>
      <c r="L21" s="58" t="s">
        <v>38</v>
      </c>
    </row>
    <row r="22" spans="1:12" ht="81" customHeight="1">
      <c r="A22" s="64"/>
      <c r="B22" s="51" t="s">
        <v>17</v>
      </c>
      <c r="C22" s="18" t="s">
        <v>19</v>
      </c>
      <c r="D22" s="20" t="s">
        <v>43</v>
      </c>
      <c r="E22" s="20" t="s">
        <v>46</v>
      </c>
      <c r="F22" s="24">
        <v>500000</v>
      </c>
      <c r="G22" s="24">
        <f t="shared" si="8"/>
        <v>2500000</v>
      </c>
      <c r="H22" s="27">
        <f t="shared" si="0"/>
        <v>1500000</v>
      </c>
      <c r="I22" s="30">
        <f t="shared" si="1"/>
        <v>1000000</v>
      </c>
      <c r="J22" s="26">
        <f t="shared" si="2"/>
        <v>250000</v>
      </c>
      <c r="K22" s="34">
        <f t="shared" si="3"/>
        <v>1250000</v>
      </c>
      <c r="L22" s="58" t="s">
        <v>39</v>
      </c>
    </row>
    <row r="23" spans="1:12" ht="73.5" customHeight="1">
      <c r="A23" s="65">
        <v>8</v>
      </c>
      <c r="B23" s="51" t="s">
        <v>20</v>
      </c>
      <c r="C23" s="19" t="s">
        <v>21</v>
      </c>
      <c r="D23" s="12" t="s">
        <v>22</v>
      </c>
      <c r="E23" s="12" t="s">
        <v>23</v>
      </c>
      <c r="F23" s="24">
        <v>199090</v>
      </c>
      <c r="G23" s="24">
        <f t="shared" si="8"/>
        <v>995450</v>
      </c>
      <c r="H23" s="27">
        <f t="shared" si="0"/>
        <v>796360</v>
      </c>
      <c r="I23" s="30">
        <f t="shared" si="1"/>
        <v>199090</v>
      </c>
      <c r="J23" s="26">
        <f t="shared" si="2"/>
        <v>99545</v>
      </c>
      <c r="K23" s="34">
        <f t="shared" si="3"/>
        <v>298635</v>
      </c>
      <c r="L23" s="9" t="s">
        <v>74</v>
      </c>
    </row>
    <row r="24" spans="1:12" ht="81">
      <c r="A24" s="66"/>
      <c r="B24" s="51" t="s">
        <v>20</v>
      </c>
      <c r="C24" s="15" t="s">
        <v>24</v>
      </c>
      <c r="D24" s="9" t="s">
        <v>25</v>
      </c>
      <c r="E24" s="9" t="s">
        <v>26</v>
      </c>
      <c r="F24" s="24">
        <v>200000</v>
      </c>
      <c r="G24" s="24">
        <f t="shared" si="8"/>
        <v>1000000</v>
      </c>
      <c r="H24" s="27">
        <f t="shared" si="0"/>
        <v>800000</v>
      </c>
      <c r="I24" s="30">
        <f t="shared" si="1"/>
        <v>200000</v>
      </c>
      <c r="J24" s="26">
        <f t="shared" si="2"/>
        <v>100000</v>
      </c>
      <c r="K24" s="34">
        <f t="shared" si="3"/>
        <v>300000</v>
      </c>
      <c r="L24" s="9" t="s">
        <v>75</v>
      </c>
    </row>
    <row r="25" spans="1:12" ht="54.75" thickBot="1">
      <c r="A25" s="55">
        <v>9</v>
      </c>
      <c r="B25" s="51" t="s">
        <v>27</v>
      </c>
      <c r="C25" s="15" t="s">
        <v>28</v>
      </c>
      <c r="D25" s="9" t="s">
        <v>29</v>
      </c>
      <c r="E25" s="9" t="s">
        <v>30</v>
      </c>
      <c r="F25" s="24">
        <v>390000</v>
      </c>
      <c r="G25" s="24">
        <f t="shared" si="8"/>
        <v>1950000</v>
      </c>
      <c r="H25" s="27">
        <f t="shared" si="0"/>
        <v>1500000</v>
      </c>
      <c r="I25" s="31">
        <f>G25-H25</f>
        <v>450000</v>
      </c>
      <c r="J25" s="32">
        <f>G25*10%</f>
        <v>195000</v>
      </c>
      <c r="K25" s="35">
        <f t="shared" si="3"/>
        <v>645000</v>
      </c>
      <c r="L25" s="59"/>
    </row>
    <row r="26" spans="1:12" ht="3.75" customHeight="1">
      <c r="A26" s="46"/>
      <c r="B26" s="47"/>
      <c r="C26" s="47"/>
      <c r="D26" s="48"/>
      <c r="E26" s="48"/>
      <c r="F26" s="45"/>
      <c r="G26" s="45"/>
      <c r="H26" s="45"/>
      <c r="I26" s="45"/>
      <c r="J26" s="45"/>
      <c r="K26" s="49"/>
      <c r="L26" s="50"/>
    </row>
    <row r="27" spans="1:12" ht="21" customHeight="1">
      <c r="F27" s="25"/>
      <c r="G27" s="25"/>
      <c r="H27" s="25"/>
      <c r="I27" s="25"/>
      <c r="J27" s="25"/>
      <c r="K27" s="25"/>
    </row>
    <row r="34" spans="6:10">
      <c r="F34" s="37"/>
      <c r="G34" s="37"/>
      <c r="H34" s="37"/>
      <c r="I34" s="37"/>
      <c r="J34" s="37"/>
    </row>
    <row r="35" spans="6:10">
      <c r="F35" s="37"/>
      <c r="G35" s="37"/>
      <c r="H35" s="37"/>
      <c r="I35" s="37"/>
      <c r="J35" s="37"/>
    </row>
    <row r="36" spans="6:10">
      <c r="F36" s="37"/>
      <c r="G36" s="37"/>
      <c r="H36" s="37"/>
      <c r="I36" s="37"/>
      <c r="J36" s="37"/>
    </row>
    <row r="37" spans="6:10">
      <c r="F37" s="37"/>
      <c r="G37" s="37"/>
      <c r="H37" s="37"/>
      <c r="I37" s="37"/>
      <c r="J37" s="37"/>
    </row>
    <row r="38" spans="6:10">
      <c r="F38" s="37"/>
      <c r="G38" s="37"/>
      <c r="H38" s="37"/>
      <c r="I38" s="37"/>
      <c r="J38" s="37"/>
    </row>
    <row r="39" spans="6:10">
      <c r="F39" s="37"/>
      <c r="G39" s="37"/>
      <c r="H39" s="37"/>
      <c r="I39" s="37"/>
      <c r="J39" s="37"/>
    </row>
    <row r="40" spans="6:10">
      <c r="F40" s="37"/>
      <c r="G40" s="37"/>
      <c r="H40" s="37"/>
      <c r="I40" s="37"/>
      <c r="J40" s="37"/>
    </row>
    <row r="41" spans="6:10">
      <c r="F41" s="37"/>
      <c r="G41" s="37"/>
      <c r="H41" s="37"/>
      <c r="I41" s="37"/>
      <c r="J41" s="37"/>
    </row>
    <row r="42" spans="6:10">
      <c r="F42" s="37"/>
      <c r="G42" s="37"/>
      <c r="H42" s="37"/>
      <c r="I42" s="37"/>
      <c r="J42" s="37"/>
    </row>
    <row r="43" spans="6:10">
      <c r="F43" s="37"/>
      <c r="G43" s="37"/>
      <c r="H43" s="37"/>
      <c r="I43" s="37"/>
      <c r="J43" s="37"/>
    </row>
    <row r="44" spans="6:10">
      <c r="F44" s="37"/>
      <c r="G44" s="37"/>
      <c r="H44" s="37"/>
      <c r="I44" s="37"/>
      <c r="J44" s="37"/>
    </row>
    <row r="45" spans="6:10">
      <c r="F45" s="37"/>
      <c r="G45" s="37"/>
      <c r="H45" s="37"/>
      <c r="I45" s="37"/>
      <c r="J45" s="37"/>
    </row>
    <row r="46" spans="6:10">
      <c r="F46" s="37"/>
      <c r="G46" s="37"/>
      <c r="H46" s="37"/>
      <c r="I46" s="37"/>
      <c r="J46" s="37"/>
    </row>
    <row r="47" spans="6:10">
      <c r="F47" s="37"/>
      <c r="G47" s="37"/>
      <c r="H47" s="37"/>
      <c r="I47" s="37"/>
      <c r="J47" s="37"/>
    </row>
    <row r="48" spans="6:10">
      <c r="F48" s="37"/>
      <c r="G48" s="37"/>
      <c r="H48" s="37"/>
      <c r="I48" s="37"/>
      <c r="J48" s="37"/>
    </row>
    <row r="49" spans="6:10">
      <c r="F49" s="37"/>
      <c r="G49" s="37"/>
      <c r="H49" s="37"/>
      <c r="I49" s="37"/>
      <c r="J49" s="37"/>
    </row>
    <row r="50" spans="6:10">
      <c r="F50" s="37"/>
      <c r="G50" s="37"/>
      <c r="H50" s="37"/>
      <c r="I50" s="37"/>
      <c r="J50" s="37"/>
    </row>
    <row r="51" spans="6:10">
      <c r="F51" s="37"/>
      <c r="G51" s="37"/>
      <c r="H51" s="37"/>
      <c r="I51" s="37"/>
      <c r="J51" s="37"/>
    </row>
    <row r="52" spans="6:10">
      <c r="F52" s="37"/>
      <c r="G52" s="37"/>
      <c r="H52" s="37"/>
      <c r="I52" s="37"/>
      <c r="J52" s="37"/>
    </row>
    <row r="53" spans="6:10">
      <c r="F53" s="37"/>
      <c r="G53" s="37"/>
      <c r="H53" s="37"/>
      <c r="I53" s="37"/>
      <c r="J53" s="37"/>
    </row>
    <row r="54" spans="6:10">
      <c r="F54" s="37"/>
      <c r="G54" s="37"/>
      <c r="H54" s="37"/>
      <c r="I54" s="37"/>
      <c r="J54" s="37"/>
    </row>
    <row r="55" spans="6:10">
      <c r="F55" s="37"/>
      <c r="G55" s="37"/>
      <c r="H55" s="37"/>
      <c r="I55" s="37"/>
      <c r="J55" s="37"/>
    </row>
    <row r="56" spans="6:10">
      <c r="F56" s="37"/>
      <c r="G56" s="37"/>
      <c r="H56" s="37"/>
      <c r="I56" s="37"/>
      <c r="J56" s="37"/>
    </row>
    <row r="57" spans="6:10">
      <c r="F57" s="37"/>
      <c r="G57" s="37"/>
      <c r="H57" s="37"/>
      <c r="I57" s="37"/>
      <c r="J57" s="37"/>
    </row>
    <row r="58" spans="6:10">
      <c r="F58" s="37"/>
      <c r="G58" s="37"/>
      <c r="H58" s="37"/>
      <c r="I58" s="37"/>
      <c r="J58" s="37"/>
    </row>
    <row r="59" spans="6:10">
      <c r="F59" s="37"/>
      <c r="G59" s="37"/>
      <c r="H59" s="37"/>
      <c r="I59" s="37"/>
      <c r="J59" s="37"/>
    </row>
    <row r="60" spans="6:10">
      <c r="F60" s="37"/>
      <c r="G60" s="37"/>
      <c r="H60" s="37"/>
      <c r="I60" s="37"/>
      <c r="J60" s="37"/>
    </row>
    <row r="61" spans="6:10">
      <c r="F61" s="37"/>
      <c r="G61" s="37"/>
      <c r="H61" s="37"/>
      <c r="I61" s="37"/>
      <c r="J61" s="37"/>
    </row>
    <row r="62" spans="6:10">
      <c r="F62" s="37"/>
      <c r="G62" s="37"/>
      <c r="H62" s="37"/>
      <c r="I62" s="37"/>
      <c r="J62" s="37"/>
    </row>
  </sheetData>
  <autoFilter ref="A4:L25">
    <sortState ref="A5:L593">
      <sortCondition ref="B4:B593"/>
    </sortState>
  </autoFilter>
  <mergeCells count="6">
    <mergeCell ref="A18:A19"/>
    <mergeCell ref="A20:A22"/>
    <mergeCell ref="A23:A24"/>
    <mergeCell ref="A2:L2"/>
    <mergeCell ref="A14:A16"/>
    <mergeCell ref="A7:A13"/>
  </mergeCells>
  <phoneticPr fontId="10" type="noConversion"/>
  <pageMargins left="0.69999998807907104" right="0.69999998807907104" top="0.75" bottom="0.75" header="0.30000001192092896" footer="0.30000001192092896"/>
  <pageSetup paperSize="9" orientation="portrait" horizontalDpi="96" verticalDpi="96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공급기업(9개사)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SW진흥팀</cp:lastModifiedBy>
  <dcterms:created xsi:type="dcterms:W3CDTF">2021-01-26T00:37:11Z</dcterms:created>
  <dcterms:modified xsi:type="dcterms:W3CDTF">2026-06-11T00:04:40Z</dcterms:modified>
</cp:coreProperties>
</file>