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진흥원\업무\6. 22년 사업\서비스사업화(2022)\1. 수요조사\"/>
    </mc:Choice>
  </mc:AlternateContent>
  <bookViews>
    <workbookView xWindow="0" yWindow="0" windowWidth="28800" windowHeight="12135" activeTab="3"/>
  </bookViews>
  <sheets>
    <sheet name="1. 업체별 연구개발 투자현황" sheetId="2" r:id="rId1"/>
    <sheet name="2. 업체별 연구개발 투입인력현황" sheetId="3" r:id="rId2"/>
    <sheet name="3. 업체별 특허현황" sheetId="5" r:id="rId3"/>
    <sheet name="4. 혁신역량 및 성장단계 산식" sheetId="1" r:id="rId4"/>
    <sheet name=" 배점 기준" sheetId="4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 l="1"/>
  <c r="G6" i="1" l="1"/>
  <c r="G7" i="1"/>
  <c r="G8" i="1"/>
  <c r="G9" i="1"/>
  <c r="G5" i="1"/>
  <c r="F6" i="1" l="1"/>
  <c r="F7" i="1"/>
  <c r="F8" i="1"/>
  <c r="F9" i="1"/>
  <c r="F5" i="1"/>
  <c r="C7" i="1"/>
  <c r="V7" i="2"/>
  <c r="V8" i="2"/>
  <c r="V9" i="2"/>
  <c r="V10" i="2"/>
  <c r="V6" i="2"/>
  <c r="Q7" i="2"/>
  <c r="Q8" i="2"/>
  <c r="Q9" i="2"/>
  <c r="Q10" i="2"/>
  <c r="Q6" i="2"/>
  <c r="P7" i="2"/>
  <c r="P8" i="2"/>
  <c r="P9" i="2"/>
  <c r="P10" i="2"/>
  <c r="R10" i="2" s="1"/>
  <c r="C9" i="1" s="1"/>
  <c r="P6" i="2"/>
  <c r="O8" i="2"/>
  <c r="R8" i="2" s="1"/>
  <c r="O9" i="2"/>
  <c r="O10" i="2"/>
  <c r="O6" i="2"/>
  <c r="R6" i="2" s="1"/>
  <c r="R9" i="2" l="1"/>
  <c r="C8" i="1" s="1"/>
  <c r="R7" i="2"/>
  <c r="C6" i="1" s="1"/>
  <c r="C5" i="1"/>
  <c r="H6" i="1"/>
  <c r="H7" i="1"/>
  <c r="H8" i="1"/>
  <c r="H9" i="1"/>
  <c r="H5" i="1"/>
  <c r="E6" i="1"/>
  <c r="E7" i="1"/>
  <c r="E8" i="1"/>
  <c r="E9" i="1"/>
  <c r="E5" i="1"/>
  <c r="D6" i="1" l="1"/>
  <c r="D7" i="1"/>
  <c r="D8" i="1"/>
  <c r="D9" i="1"/>
  <c r="D5" i="1"/>
  <c r="K7" i="1"/>
  <c r="K8" i="1"/>
  <c r="K6" i="1"/>
  <c r="M6" i="1"/>
  <c r="N9" i="1"/>
  <c r="I7" i="1"/>
  <c r="M8" i="1"/>
  <c r="J7" i="1"/>
  <c r="I6" i="1"/>
  <c r="J8" i="1"/>
  <c r="M7" i="1"/>
  <c r="K5" i="1"/>
  <c r="N6" i="1"/>
  <c r="M9" i="1"/>
  <c r="L9" i="1"/>
  <c r="K9" i="1"/>
  <c r="M5" i="1"/>
  <c r="L5" i="1"/>
  <c r="J9" i="1"/>
  <c r="O7" i="1"/>
  <c r="N5" i="1"/>
  <c r="P5" i="1" s="1"/>
  <c r="L7" i="1"/>
  <c r="P7" i="1" s="1"/>
  <c r="L6" i="1"/>
  <c r="P6" i="1" s="1"/>
  <c r="J6" i="1"/>
  <c r="O6" i="1" s="1"/>
  <c r="N7" i="1"/>
  <c r="I5" i="1"/>
  <c r="L8" i="1"/>
  <c r="J5" i="1"/>
  <c r="I8" i="1"/>
  <c r="O8" i="1" s="1"/>
  <c r="O5" i="1"/>
  <c r="N8" i="1"/>
  <c r="P8" i="1" s="1"/>
  <c r="P9" i="1"/>
  <c r="I9" i="1"/>
  <c r="O9" i="1" s="1"/>
</calcChain>
</file>

<file path=xl/comments1.xml><?xml version="1.0" encoding="utf-8"?>
<comments xmlns="http://schemas.openxmlformats.org/spreadsheetml/2006/main">
  <authors>
    <author>nipa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nipa: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<sst xmlns="http://schemas.openxmlformats.org/spreadsheetml/2006/main" count="129" uniqueCount="94">
  <si>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</si>
  <si>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</si>
  <si>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</si>
  <si>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</si>
  <si>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</si>
  <si>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</si>
  <si>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</si>
  <si>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</si>
  <si>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</si>
  <si>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</si>
  <si>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</si>
  <si>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</si>
  <si>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</si>
  <si>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</si>
  <si>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</si>
  <si>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업체6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</si>
  <si>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</si>
  <si>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</si>
  <si>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</si>
  <si>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연구개발 인력수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</si>
  <si>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</si>
  <si>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</si>
  <si>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</si>
  <si>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</si>
  <si>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</si>
  <si>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</si>
  <si>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</si>
  <si>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</si>
  <si>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</si>
  <si>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</si>
  <si>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</si>
  <si>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</si>
  <si>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</si>
  <si>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</si>
  <si>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</si>
  <si>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</si>
  <si>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</si>
  <si>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</si>
  <si>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</si>
  <si>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</si>
  <si>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</si>
  <si>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</si>
  <si>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</si>
  <si>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</si>
  <si>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</si>
  <si>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</si>
  <si>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</si>
  <si>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</si>
  <si>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</si>
  <si>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</si>
  <si>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</si>
  <si>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</si>
  <si>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</si>
  <si>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</si>
  <si>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</si>
  <si>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</si>
  <si>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</si>
  <si>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</si>
  <si>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</si>
  <si>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</si>
  <si>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</si>
  <si>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</si>
  <si>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</si>
  <si>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</si>
  <si>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</si>
  <si>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</si>
  <si>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</si>
  <si>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</si>
  <si>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</si>
  <si>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</si>
  <si>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</si>
  <si>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</si>
  <si>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</si>
  <si>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</si>
  <si>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</si>
  <si>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</si>
  <si>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</si>
  <si>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</si>
  <si>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</si>
  <si>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</si>
  <si>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</si>
  <si>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</si>
  <si>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</si>
  <si>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</si>
  <si>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</si>
  <si>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</si>
  <si>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</si>
  <si>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</si>
  <si>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</si>
  <si>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</si>
  <si>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</si>
  <si>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2022년도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인력에 해당하는 인원 수, 이외에 연구개발인력이라 증명할 수 있는 경우 인정가능
  2) 총 종사자수 : 2022년 12월  원천징수이행상황신고서상 근로소득 인원으로 계상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</si>
  <si>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2022년에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</si>
  <si>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3개년도(2019~2021 or 2020~2022) 과제수행 대상 업체 전체에 대한 각 연도별 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</si>
</sst>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28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7" fillId="1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7" fillId="14" borderId="21" xfId="0" applyFont="1" applyFill="1" applyBorder="1" applyAlignment="1">
      <alignment horizontal="center" vertical="center" wrapText="1"/>
    </xf>
    <xf numFmtId="0" fontId="7" fillId="14" borderId="22" xfId="0" applyFont="1" applyFill="1" applyBorder="1" applyAlignment="1">
      <alignment horizontal="center" vertical="center" wrapText="1"/>
    </xf>
    <xf numFmtId="0" fontId="7" fillId="14" borderId="23" xfId="0" applyFont="1" applyFill="1" applyBorder="1" applyAlignment="1">
      <alignment horizontal="center" vertical="center" wrapText="1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2" fillId="16" borderId="15" xfId="6" applyFont="1" applyBorder="1" applyAlignment="1">
      <alignment horizontal="center" vertical="center"/>
    </xf>
    <xf numFmtId="0" fontId="12" fillId="17" borderId="16" xfId="7" applyFont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6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0" fillId="12" borderId="20" xfId="0" applyFill="1" applyBorder="1">
      <alignment vertical="center"/>
    </xf>
    <xf numFmtId="0" fontId="13" fillId="0" borderId="0" xfId="0" applyFont="1" applyFill="1">
      <alignment vertical="center"/>
    </xf>
    <xf numFmtId="0" fontId="14" fillId="0" borderId="0" xfId="0" applyFont="1">
      <alignment vertical="center"/>
    </xf>
    <xf numFmtId="0" fontId="0" fillId="0" borderId="0" xfId="0" applyFill="1">
      <alignment vertical="center"/>
    </xf>
    <xf numFmtId="0" fontId="0" fillId="18" borderId="16" xfId="0" applyFill="1" applyBorder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0" borderId="0" xfId="0" applyFill="1" applyAlignment="1">
      <alignment horizontal="center" vertical="center"/>
    </xf>
    <xf numFmtId="0" fontId="0" fillId="11" borderId="0" xfId="0" applyFont="1" applyFill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6" fillId="0" borderId="0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0" fillId="0" borderId="40" xfId="0" applyFill="1" applyBorder="1">
      <alignment vertical="center"/>
    </xf>
    <xf numFmtId="0" fontId="22" fillId="0" borderId="0" xfId="0" applyFont="1">
      <alignment vertical="center"/>
    </xf>
    <xf numFmtId="0" fontId="0" fillId="0" borderId="44" xfId="0" applyFill="1" applyBorder="1">
      <alignment vertical="center"/>
    </xf>
    <xf numFmtId="0" fontId="11" fillId="13" borderId="18" xfId="0" applyFont="1" applyFill="1" applyBorder="1" applyAlignment="1">
      <alignment horizontal="center" vertical="center" wrapText="1"/>
    </xf>
    <xf numFmtId="0" fontId="0" fillId="12" borderId="47" xfId="0" applyFill="1" applyBorder="1">
      <alignment vertical="center"/>
    </xf>
    <xf numFmtId="0" fontId="0" fillId="0" borderId="48" xfId="0" applyFill="1" applyBorder="1">
      <alignment vertical="center"/>
    </xf>
    <xf numFmtId="0" fontId="0" fillId="0" borderId="49" xfId="0" applyFill="1" applyBorder="1">
      <alignment vertical="center"/>
    </xf>
    <xf numFmtId="0" fontId="15" fillId="6" borderId="19" xfId="0" applyFont="1" applyFill="1" applyBorder="1" applyAlignment="1">
      <alignment horizontal="center" vertical="center" wrapText="1"/>
    </xf>
    <xf numFmtId="176" fontId="0" fillId="0" borderId="48" xfId="0" applyNumberFormat="1" applyFill="1" applyBorder="1">
      <alignment vertical="center"/>
    </xf>
    <xf numFmtId="176" fontId="0" fillId="0" borderId="40" xfId="0" applyNumberFormat="1" applyFill="1" applyBorder="1">
      <alignment vertical="center"/>
    </xf>
    <xf numFmtId="176" fontId="0" fillId="0" borderId="44" xfId="0" applyNumberFormat="1" applyFill="1" applyBorder="1">
      <alignment vertical="center"/>
    </xf>
    <xf numFmtId="176" fontId="0" fillId="0" borderId="49" xfId="0" applyNumberFormat="1" applyFill="1" applyBorder="1">
      <alignment vertical="center"/>
    </xf>
    <xf numFmtId="176" fontId="0" fillId="12" borderId="46" xfId="0" applyNumberFormat="1" applyFill="1" applyBorder="1">
      <alignment vertical="center"/>
    </xf>
    <xf numFmtId="177" fontId="0" fillId="12" borderId="40" xfId="0" applyNumberFormat="1" applyFill="1" applyBorder="1">
      <alignment vertical="center"/>
    </xf>
    <xf numFmtId="177" fontId="0" fillId="12" borderId="1" xfId="0" applyNumberFormat="1" applyFill="1" applyBorder="1">
      <alignment vertical="center"/>
    </xf>
    <xf numFmtId="177" fontId="0" fillId="12" borderId="20" xfId="0" applyNumberFormat="1" applyFill="1" applyBorder="1">
      <alignment vertical="center"/>
    </xf>
    <xf numFmtId="0" fontId="21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21" fillId="13" borderId="32" xfId="0" applyFont="1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45" xfId="0" applyFont="1" applyFill="1" applyBorder="1" applyAlignment="1">
      <alignment horizontal="center" vertical="center" wrapText="1"/>
    </xf>
    <xf numFmtId="0" fontId="23" fillId="6" borderId="41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17" fillId="0" borderId="32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4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18" fillId="0" borderId="32" xfId="0" applyFont="1" applyBorder="1" applyAlignment="1">
      <alignment horizontal="left" vertical="center" wrapText="1"/>
    </xf>
    <xf numFmtId="0" fontId="8" fillId="0" borderId="12" xfId="4" applyBorder="1" applyAlignment="1">
      <alignment horizontal="center" vertical="center"/>
    </xf>
    <xf numFmtId="0" fontId="8" fillId="0" borderId="14" xfId="4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3" fillId="4" borderId="13" xfId="3" applyBorder="1" applyAlignment="1">
      <alignment horizontal="center" vertical="center"/>
    </xf>
    <xf numFmtId="0" fontId="3" fillId="4" borderId="14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15" borderId="29" xfId="5" applyBorder="1" applyAlignment="1">
      <alignment horizontal="center" vertical="center"/>
    </xf>
    <xf numFmtId="0" fontId="9" fillId="15" borderId="30" xfId="5" applyBorder="1" applyAlignment="1">
      <alignment horizontal="center" vertical="center"/>
    </xf>
    <xf numFmtId="0" fontId="9" fillId="15" borderId="31" xfId="5" applyBorder="1" applyAlignment="1">
      <alignment horizontal="center" vertical="center"/>
    </xf>
    <xf numFmtId="0" fontId="6" fillId="14" borderId="6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left" vertical="center" wrapText="1"/>
    </xf>
    <xf numFmtId="0" fontId="7" fillId="14" borderId="5" xfId="0" applyFont="1" applyFill="1" applyBorder="1" applyAlignment="1">
      <alignment horizontal="left" vertical="center" wrapText="1"/>
    </xf>
  </cellXfs>
  <cellStyles count="8">
    <cellStyle name="강조색2" xfId="6" builtinId="33"/>
    <cellStyle name="강조색5" xfId="7" builtinId="45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11</xdr:row>
      <xdr:rowOff>208108</xdr:rowOff>
    </xdr:from>
    <xdr:to>
      <xdr:col>11</xdr:col>
      <xdr:colOff>1330676</xdr:colOff>
      <xdr:row>44</xdr:row>
      <xdr:rowOff>77423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26"/>
  <sheetViews>
    <sheetView topLeftCell="C8" zoomScale="70" zoomScaleNormal="70" workbookViewId="0">
      <selection activeCell="D27" sqref="D27"/>
    </sheetView>
  </sheetViews>
  <sheetFormatPr defaultRowHeight="16.5" x14ac:dyDescent="0.3"/>
  <cols>
    <col min="3" max="22" width="22.75" customWidth="1"/>
  </cols>
  <sheetData>
    <row r="1" spans="1:29" ht="20.25" x14ac:dyDescent="0.3">
      <c r="B1" s="37"/>
      <c r="C1" s="32"/>
      <c r="D1" s="50" t="s">
        <v>65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29" ht="17.25" thickBot="1" x14ac:dyDescent="0.35"/>
    <row r="3" spans="1:29" ht="18.600000000000001" customHeight="1" thickBot="1" x14ac:dyDescent="0.35">
      <c r="A3" s="72"/>
      <c r="B3" s="73"/>
      <c r="C3" s="81" t="s">
        <v>17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3"/>
      <c r="S3" s="67" t="s">
        <v>18</v>
      </c>
      <c r="T3" s="68"/>
      <c r="U3" s="68"/>
      <c r="V3" s="69"/>
    </row>
    <row r="4" spans="1:29" ht="53.45" customHeight="1" x14ac:dyDescent="0.3">
      <c r="A4" s="72"/>
      <c r="B4" s="73"/>
      <c r="C4" s="77" t="s">
        <v>85</v>
      </c>
      <c r="D4" s="78"/>
      <c r="E4" s="78"/>
      <c r="F4" s="78" t="s">
        <v>87</v>
      </c>
      <c r="G4" s="78"/>
      <c r="H4" s="78"/>
      <c r="I4" s="78" t="s">
        <v>88</v>
      </c>
      <c r="J4" s="78"/>
      <c r="K4" s="78"/>
      <c r="L4" s="79" t="s">
        <v>89</v>
      </c>
      <c r="M4" s="79"/>
      <c r="N4" s="80"/>
      <c r="O4" s="84" t="s">
        <v>86</v>
      </c>
      <c r="P4" s="79"/>
      <c r="Q4" s="80"/>
      <c r="R4" s="85"/>
      <c r="S4" s="70"/>
      <c r="T4" s="70"/>
      <c r="U4" s="70"/>
      <c r="V4" s="71"/>
    </row>
    <row r="5" spans="1:29" ht="14.45" customHeight="1" thickBot="1" x14ac:dyDescent="0.35">
      <c r="A5" s="74"/>
      <c r="B5" s="75"/>
      <c r="C5" s="47">
        <v>2019</v>
      </c>
      <c r="D5" s="48">
        <v>2020</v>
      </c>
      <c r="E5" s="48">
        <v>2021</v>
      </c>
      <c r="F5" s="47">
        <v>2019</v>
      </c>
      <c r="G5" s="48">
        <v>2020</v>
      </c>
      <c r="H5" s="48">
        <v>2021</v>
      </c>
      <c r="I5" s="47">
        <v>2019</v>
      </c>
      <c r="J5" s="48">
        <v>2020</v>
      </c>
      <c r="K5" s="48">
        <v>2021</v>
      </c>
      <c r="L5" s="47">
        <v>2019</v>
      </c>
      <c r="M5" s="48">
        <v>2020</v>
      </c>
      <c r="N5" s="48">
        <v>2021</v>
      </c>
      <c r="O5" s="47">
        <v>2019</v>
      </c>
      <c r="P5" s="48">
        <v>2020</v>
      </c>
      <c r="Q5" s="48">
        <v>2021</v>
      </c>
      <c r="R5" s="56" t="s">
        <v>90</v>
      </c>
      <c r="S5" s="47">
        <v>2019</v>
      </c>
      <c r="T5" s="48">
        <v>2020</v>
      </c>
      <c r="U5" s="48">
        <v>2021</v>
      </c>
      <c r="V5" s="52" t="s">
        <v>90</v>
      </c>
    </row>
    <row r="6" spans="1:29" x14ac:dyDescent="0.3">
      <c r="A6" s="4">
        <v>1</v>
      </c>
      <c r="B6" s="31" t="s">
        <v>11</v>
      </c>
      <c r="C6" s="62">
        <v>10000000</v>
      </c>
      <c r="D6" s="62">
        <v>15000000</v>
      </c>
      <c r="E6" s="62">
        <v>20000000</v>
      </c>
      <c r="F6" s="62">
        <v>10000000</v>
      </c>
      <c r="G6" s="62">
        <v>15000000</v>
      </c>
      <c r="H6" s="62">
        <v>20000000</v>
      </c>
      <c r="I6" s="62">
        <v>10000000</v>
      </c>
      <c r="J6" s="62">
        <v>15000000</v>
      </c>
      <c r="K6" s="62">
        <v>20000000</v>
      </c>
      <c r="L6" s="62">
        <v>10000000</v>
      </c>
      <c r="M6" s="62">
        <v>15000000</v>
      </c>
      <c r="N6" s="62">
        <v>20000000</v>
      </c>
      <c r="O6" s="57">
        <f>SUM(C6,F6,I6,L6)</f>
        <v>40000000</v>
      </c>
      <c r="P6" s="58">
        <f>SUM(D6,G6,J6,M6)</f>
        <v>60000000</v>
      </c>
      <c r="Q6" s="59">
        <f>SUM(D6,G6,J6,M6)</f>
        <v>60000000</v>
      </c>
      <c r="R6" s="60">
        <f>SUM(O6:Q6)</f>
        <v>160000000</v>
      </c>
      <c r="S6" s="61">
        <v>200000000</v>
      </c>
      <c r="T6" s="61">
        <v>300000000</v>
      </c>
      <c r="U6" s="61">
        <v>400000000</v>
      </c>
      <c r="V6" s="58">
        <f>SUM(S6:U6)</f>
        <v>900000000</v>
      </c>
    </row>
    <row r="7" spans="1:29" x14ac:dyDescent="0.3">
      <c r="A7" s="4">
        <v>2</v>
      </c>
      <c r="B7" s="31" t="s">
        <v>16</v>
      </c>
      <c r="C7" s="63"/>
      <c r="D7" s="62">
        <v>15000000</v>
      </c>
      <c r="E7" s="62">
        <v>20000000</v>
      </c>
      <c r="F7" s="63"/>
      <c r="G7" s="62">
        <v>15000000</v>
      </c>
      <c r="H7" s="62">
        <v>20000000</v>
      </c>
      <c r="I7" s="63"/>
      <c r="J7" s="62">
        <v>15000000</v>
      </c>
      <c r="K7" s="62">
        <v>20000000</v>
      </c>
      <c r="L7" s="63"/>
      <c r="M7" s="62">
        <v>15000000</v>
      </c>
      <c r="N7" s="62">
        <v>20000000</v>
      </c>
      <c r="O7" s="54">
        <f t="shared" ref="O7:O10" si="0">SUM(C7,F7,I7,L7)</f>
        <v>0</v>
      </c>
      <c r="P7" s="49">
        <f t="shared" ref="P7:P10" si="1">SUM(D7,G7,J7,M7)</f>
        <v>60000000</v>
      </c>
      <c r="Q7" s="51">
        <f t="shared" ref="Q7:Q10" si="2">SUM(D7,G7,J7,M7)</f>
        <v>60000000</v>
      </c>
      <c r="R7" s="55">
        <f t="shared" ref="R7:R10" si="3">SUM(O7:Q7)</f>
        <v>120000000</v>
      </c>
      <c r="S7" s="53">
        <v>0</v>
      </c>
      <c r="T7" s="61">
        <v>300000000</v>
      </c>
      <c r="U7" s="61">
        <v>400000000</v>
      </c>
      <c r="V7" s="49">
        <f t="shared" ref="V7:V10" si="4">SUM(S7:U7)</f>
        <v>700000000</v>
      </c>
    </row>
    <row r="8" spans="1:29" ht="17.45" customHeight="1" x14ac:dyDescent="0.3">
      <c r="A8" s="4">
        <v>3</v>
      </c>
      <c r="B8" s="31" t="s">
        <v>12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4"/>
      <c r="O8" s="54">
        <f t="shared" si="0"/>
        <v>0</v>
      </c>
      <c r="P8" s="49">
        <f t="shared" si="1"/>
        <v>0</v>
      </c>
      <c r="Q8" s="51">
        <f t="shared" si="2"/>
        <v>0</v>
      </c>
      <c r="R8" s="55">
        <f t="shared" si="3"/>
        <v>0</v>
      </c>
      <c r="S8" s="53"/>
      <c r="T8" s="31"/>
      <c r="U8" s="31"/>
      <c r="V8" s="49">
        <f t="shared" si="4"/>
        <v>0</v>
      </c>
      <c r="W8" s="11"/>
      <c r="X8" s="46"/>
      <c r="Y8" s="46"/>
      <c r="Z8" s="46"/>
      <c r="AA8" s="46"/>
      <c r="AB8" s="46"/>
      <c r="AC8" s="46"/>
    </row>
    <row r="9" spans="1:29" x14ac:dyDescent="0.3">
      <c r="A9" s="4">
        <v>4</v>
      </c>
      <c r="B9" s="31" t="s">
        <v>13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4"/>
      <c r="O9" s="54">
        <f t="shared" si="0"/>
        <v>0</v>
      </c>
      <c r="P9" s="49">
        <f t="shared" si="1"/>
        <v>0</v>
      </c>
      <c r="Q9" s="51">
        <f t="shared" si="2"/>
        <v>0</v>
      </c>
      <c r="R9" s="55">
        <f t="shared" si="3"/>
        <v>0</v>
      </c>
      <c r="S9" s="53"/>
      <c r="T9" s="31"/>
      <c r="U9" s="31"/>
      <c r="V9" s="49">
        <f t="shared" si="4"/>
        <v>0</v>
      </c>
      <c r="W9" s="46"/>
      <c r="X9" s="46"/>
      <c r="Y9" s="46"/>
      <c r="Z9" s="46"/>
      <c r="AA9" s="46"/>
      <c r="AB9" s="46"/>
      <c r="AC9" s="46"/>
    </row>
    <row r="10" spans="1:29" x14ac:dyDescent="0.3">
      <c r="A10" s="4">
        <v>5</v>
      </c>
      <c r="B10" s="31" t="s">
        <v>14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4"/>
      <c r="O10" s="54">
        <f t="shared" si="0"/>
        <v>0</v>
      </c>
      <c r="P10" s="49">
        <f t="shared" si="1"/>
        <v>0</v>
      </c>
      <c r="Q10" s="51">
        <f t="shared" si="2"/>
        <v>0</v>
      </c>
      <c r="R10" s="55">
        <f t="shared" si="3"/>
        <v>0</v>
      </c>
      <c r="S10" s="53"/>
      <c r="T10" s="31"/>
      <c r="U10" s="31"/>
      <c r="V10" s="49">
        <f t="shared" si="4"/>
        <v>0</v>
      </c>
      <c r="W10" s="46"/>
      <c r="X10" s="46"/>
      <c r="Y10" s="46"/>
      <c r="Z10" s="46"/>
      <c r="AA10" s="46"/>
      <c r="AB10" s="46"/>
      <c r="AC10" s="46"/>
    </row>
    <row r="12" spans="1:29" x14ac:dyDescent="0.3">
      <c r="C12" s="76"/>
      <c r="D12" s="76"/>
      <c r="E12" s="76"/>
      <c r="F12" s="76"/>
      <c r="G12" s="76"/>
      <c r="H12" s="76"/>
      <c r="I12" s="76"/>
      <c r="J12" s="76"/>
      <c r="K12" s="76"/>
      <c r="L12" s="44"/>
      <c r="M12" s="44"/>
    </row>
    <row r="13" spans="1:29" x14ac:dyDescent="0.3">
      <c r="S13" s="44"/>
    </row>
    <row r="14" spans="1:29" ht="18" customHeight="1" x14ac:dyDescent="0.3">
      <c r="D14" s="65" t="s">
        <v>93</v>
      </c>
      <c r="E14" s="66"/>
      <c r="F14" s="66"/>
    </row>
    <row r="15" spans="1:29" x14ac:dyDescent="0.3">
      <c r="D15" s="66"/>
      <c r="E15" s="66"/>
      <c r="F15" s="66"/>
    </row>
    <row r="16" spans="1:29" x14ac:dyDescent="0.3">
      <c r="D16" s="66"/>
      <c r="E16" s="66"/>
      <c r="F16" s="66"/>
    </row>
    <row r="17" spans="4:6" x14ac:dyDescent="0.3">
      <c r="D17" s="66"/>
      <c r="E17" s="66"/>
      <c r="F17" s="66"/>
    </row>
    <row r="18" spans="4:6" x14ac:dyDescent="0.3">
      <c r="D18" s="66"/>
      <c r="E18" s="66"/>
      <c r="F18" s="66"/>
    </row>
    <row r="19" spans="4:6" x14ac:dyDescent="0.3">
      <c r="D19" s="66"/>
      <c r="E19" s="66"/>
      <c r="F19" s="66"/>
    </row>
    <row r="20" spans="4:6" x14ac:dyDescent="0.3">
      <c r="D20" s="66"/>
      <c r="E20" s="66"/>
      <c r="F20" s="66"/>
    </row>
    <row r="21" spans="4:6" x14ac:dyDescent="0.3">
      <c r="D21" s="66"/>
      <c r="E21" s="66"/>
      <c r="F21" s="66"/>
    </row>
    <row r="22" spans="4:6" x14ac:dyDescent="0.3">
      <c r="D22" s="66"/>
      <c r="E22" s="66"/>
      <c r="F22" s="66"/>
    </row>
    <row r="23" spans="4:6" x14ac:dyDescent="0.3">
      <c r="D23" s="66"/>
      <c r="E23" s="66"/>
      <c r="F23" s="66"/>
    </row>
    <row r="24" spans="4:6" x14ac:dyDescent="0.3">
      <c r="D24" s="66"/>
      <c r="E24" s="66"/>
      <c r="F24" s="66"/>
    </row>
    <row r="25" spans="4:6" x14ac:dyDescent="0.3">
      <c r="D25" s="66"/>
      <c r="E25" s="66"/>
      <c r="F25" s="66"/>
    </row>
    <row r="26" spans="4:6" x14ac:dyDescent="0.3">
      <c r="D26" s="66"/>
      <c r="E26" s="66"/>
      <c r="F26" s="66"/>
    </row>
  </sheetData>
  <mergeCells count="10">
    <mergeCell ref="D14:F26"/>
    <mergeCell ref="S3:V4"/>
    <mergeCell ref="A3:B5"/>
    <mergeCell ref="C12:K12"/>
    <mergeCell ref="C4:E4"/>
    <mergeCell ref="F4:H4"/>
    <mergeCell ref="I4:K4"/>
    <mergeCell ref="L4:N4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5"/>
  <sheetViews>
    <sheetView workbookViewId="0">
      <selection activeCell="E21" sqref="E21"/>
    </sheetView>
  </sheetViews>
  <sheetFormatPr defaultRowHeight="16.5" x14ac:dyDescent="0.3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 x14ac:dyDescent="0.3">
      <c r="B1" s="32"/>
      <c r="C1" s="36" t="s">
        <v>65</v>
      </c>
    </row>
    <row r="3" spans="1:11" x14ac:dyDescent="0.3">
      <c r="A3" s="76"/>
      <c r="B3" s="76"/>
      <c r="C3" s="86">
        <v>2022</v>
      </c>
      <c r="D3" s="86"/>
    </row>
    <row r="4" spans="1:11" x14ac:dyDescent="0.3">
      <c r="A4" s="74"/>
      <c r="B4" s="74"/>
      <c r="C4" s="42" t="s">
        <v>19</v>
      </c>
      <c r="D4" s="41" t="s">
        <v>68</v>
      </c>
    </row>
    <row r="5" spans="1:11" x14ac:dyDescent="0.3">
      <c r="A5" s="4">
        <v>1</v>
      </c>
      <c r="B5" s="31" t="s">
        <v>11</v>
      </c>
      <c r="C5" s="31">
        <v>10</v>
      </c>
      <c r="D5" s="31">
        <v>50</v>
      </c>
      <c r="F5" s="37"/>
    </row>
    <row r="6" spans="1:11" ht="17.45" customHeight="1" x14ac:dyDescent="0.3">
      <c r="A6" s="4">
        <v>2</v>
      </c>
      <c r="B6" s="31" t="s">
        <v>16</v>
      </c>
      <c r="C6" s="31">
        <v>10</v>
      </c>
      <c r="D6" s="31">
        <v>50</v>
      </c>
    </row>
    <row r="7" spans="1:11" x14ac:dyDescent="0.3">
      <c r="A7" s="4">
        <v>3</v>
      </c>
      <c r="B7" s="31" t="s">
        <v>12</v>
      </c>
      <c r="C7" s="31"/>
      <c r="D7" s="31"/>
    </row>
    <row r="8" spans="1:11" x14ac:dyDescent="0.3">
      <c r="A8" s="4">
        <v>4</v>
      </c>
      <c r="B8" s="31" t="s">
        <v>13</v>
      </c>
      <c r="C8" s="31"/>
      <c r="D8" s="31"/>
    </row>
    <row r="9" spans="1:11" ht="17.25" thickBot="1" x14ac:dyDescent="0.35">
      <c r="A9" s="4">
        <v>5</v>
      </c>
      <c r="B9" s="31" t="s">
        <v>14</v>
      </c>
      <c r="C9" s="31"/>
      <c r="D9" s="31"/>
    </row>
    <row r="10" spans="1:11" x14ac:dyDescent="0.3">
      <c r="F10" s="87" t="s">
        <v>91</v>
      </c>
      <c r="G10" s="88"/>
      <c r="H10" s="88"/>
      <c r="I10" s="88"/>
      <c r="J10" s="88"/>
      <c r="K10" s="89"/>
    </row>
    <row r="11" spans="1:11" x14ac:dyDescent="0.3">
      <c r="F11" s="90"/>
      <c r="G11" s="91"/>
      <c r="H11" s="91"/>
      <c r="I11" s="91"/>
      <c r="J11" s="91"/>
      <c r="K11" s="92"/>
    </row>
    <row r="12" spans="1:11" x14ac:dyDescent="0.3">
      <c r="F12" s="90"/>
      <c r="G12" s="91"/>
      <c r="H12" s="91"/>
      <c r="I12" s="91"/>
      <c r="J12" s="91"/>
      <c r="K12" s="92"/>
    </row>
    <row r="13" spans="1:11" x14ac:dyDescent="0.3">
      <c r="F13" s="90"/>
      <c r="G13" s="91"/>
      <c r="H13" s="91"/>
      <c r="I13" s="91"/>
      <c r="J13" s="91"/>
      <c r="K13" s="92"/>
    </row>
    <row r="14" spans="1:11" x14ac:dyDescent="0.3">
      <c r="F14" s="90"/>
      <c r="G14" s="91"/>
      <c r="H14" s="91"/>
      <c r="I14" s="91"/>
      <c r="J14" s="91"/>
      <c r="K14" s="92"/>
    </row>
    <row r="15" spans="1:11" x14ac:dyDescent="0.3">
      <c r="F15" s="90"/>
      <c r="G15" s="91"/>
      <c r="H15" s="91"/>
      <c r="I15" s="91"/>
      <c r="J15" s="91"/>
      <c r="K15" s="92"/>
    </row>
    <row r="16" spans="1:11" x14ac:dyDescent="0.3">
      <c r="F16" s="90"/>
      <c r="G16" s="91"/>
      <c r="H16" s="91"/>
      <c r="I16" s="91"/>
      <c r="J16" s="91"/>
      <c r="K16" s="92"/>
    </row>
    <row r="17" spans="6:11" x14ac:dyDescent="0.3">
      <c r="F17" s="90"/>
      <c r="G17" s="91"/>
      <c r="H17" s="91"/>
      <c r="I17" s="91"/>
      <c r="J17" s="91"/>
      <c r="K17" s="92"/>
    </row>
    <row r="18" spans="6:11" x14ac:dyDescent="0.3">
      <c r="F18" s="90"/>
      <c r="G18" s="91"/>
      <c r="H18" s="91"/>
      <c r="I18" s="91"/>
      <c r="J18" s="91"/>
      <c r="K18" s="92"/>
    </row>
    <row r="19" spans="6:11" x14ac:dyDescent="0.3">
      <c r="F19" s="90"/>
      <c r="G19" s="91"/>
      <c r="H19" s="91"/>
      <c r="I19" s="91"/>
      <c r="J19" s="91"/>
      <c r="K19" s="92"/>
    </row>
    <row r="20" spans="6:11" x14ac:dyDescent="0.3">
      <c r="F20" s="90"/>
      <c r="G20" s="91"/>
      <c r="H20" s="91"/>
      <c r="I20" s="91"/>
      <c r="J20" s="91"/>
      <c r="K20" s="92"/>
    </row>
    <row r="21" spans="6:11" x14ac:dyDescent="0.3">
      <c r="F21" s="90"/>
      <c r="G21" s="91"/>
      <c r="H21" s="91"/>
      <c r="I21" s="91"/>
      <c r="J21" s="91"/>
      <c r="K21" s="92"/>
    </row>
    <row r="22" spans="6:11" x14ac:dyDescent="0.3">
      <c r="F22" s="90"/>
      <c r="G22" s="91"/>
      <c r="H22" s="91"/>
      <c r="I22" s="91"/>
      <c r="J22" s="91"/>
      <c r="K22" s="92"/>
    </row>
    <row r="23" spans="6:11" x14ac:dyDescent="0.3">
      <c r="F23" s="90"/>
      <c r="G23" s="91"/>
      <c r="H23" s="91"/>
      <c r="I23" s="91"/>
      <c r="J23" s="91"/>
      <c r="K23" s="92"/>
    </row>
    <row r="24" spans="6:11" x14ac:dyDescent="0.3">
      <c r="F24" s="90"/>
      <c r="G24" s="91"/>
      <c r="H24" s="91"/>
      <c r="I24" s="91"/>
      <c r="J24" s="91"/>
      <c r="K24" s="92"/>
    </row>
    <row r="25" spans="6:11" ht="17.25" thickBot="1" x14ac:dyDescent="0.35">
      <c r="F25" s="93"/>
      <c r="G25" s="94"/>
      <c r="H25" s="94"/>
      <c r="I25" s="94"/>
      <c r="J25" s="94"/>
      <c r="K25" s="95"/>
    </row>
  </sheetData>
  <mergeCells count="3">
    <mergeCell ref="A3:B4"/>
    <mergeCell ref="C3:D3"/>
    <mergeCell ref="F10:K2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"/>
  <sheetViews>
    <sheetView workbookViewId="0">
      <selection activeCell="F6" sqref="F6:K10"/>
    </sheetView>
  </sheetViews>
  <sheetFormatPr defaultRowHeight="16.5" x14ac:dyDescent="0.3"/>
  <cols>
    <col min="3" max="4" width="15.25" customWidth="1"/>
  </cols>
  <sheetData>
    <row r="1" spans="1:11" ht="17.25" x14ac:dyDescent="0.3">
      <c r="B1" s="32"/>
      <c r="C1" s="36" t="s">
        <v>65</v>
      </c>
    </row>
    <row r="3" spans="1:11" x14ac:dyDescent="0.3">
      <c r="A3" s="39"/>
      <c r="B3" s="39"/>
      <c r="C3" s="96">
        <v>2022</v>
      </c>
      <c r="D3" s="96"/>
    </row>
    <row r="4" spans="1:11" x14ac:dyDescent="0.3">
      <c r="A4" s="40"/>
      <c r="B4" s="40"/>
      <c r="C4" s="5" t="s">
        <v>66</v>
      </c>
      <c r="D4" s="6" t="s">
        <v>67</v>
      </c>
    </row>
    <row r="5" spans="1:11" ht="17.25" thickBot="1" x14ac:dyDescent="0.35">
      <c r="A5" s="4">
        <v>1</v>
      </c>
      <c r="B5" s="31" t="s">
        <v>11</v>
      </c>
      <c r="C5" s="31">
        <v>5</v>
      </c>
      <c r="D5" s="31">
        <v>2</v>
      </c>
    </row>
    <row r="6" spans="1:11" ht="17.45" customHeight="1" x14ac:dyDescent="0.3">
      <c r="A6" s="4">
        <v>2</v>
      </c>
      <c r="B6" s="31" t="s">
        <v>16</v>
      </c>
      <c r="C6" s="31">
        <v>5</v>
      </c>
      <c r="D6" s="31">
        <v>2</v>
      </c>
      <c r="F6" s="97" t="s">
        <v>92</v>
      </c>
      <c r="G6" s="88"/>
      <c r="H6" s="88"/>
      <c r="I6" s="88"/>
      <c r="J6" s="88"/>
      <c r="K6" s="89"/>
    </row>
    <row r="7" spans="1:11" x14ac:dyDescent="0.3">
      <c r="A7" s="4">
        <v>3</v>
      </c>
      <c r="B7" s="31" t="s">
        <v>12</v>
      </c>
      <c r="C7" s="31"/>
      <c r="D7" s="31"/>
      <c r="F7" s="90"/>
      <c r="G7" s="91"/>
      <c r="H7" s="91"/>
      <c r="I7" s="91"/>
      <c r="J7" s="91"/>
      <c r="K7" s="92"/>
    </row>
    <row r="8" spans="1:11" x14ac:dyDescent="0.3">
      <c r="A8" s="4">
        <v>4</v>
      </c>
      <c r="B8" s="31" t="s">
        <v>13</v>
      </c>
      <c r="C8" s="31"/>
      <c r="D8" s="31"/>
      <c r="F8" s="90"/>
      <c r="G8" s="91"/>
      <c r="H8" s="91"/>
      <c r="I8" s="91"/>
      <c r="J8" s="91"/>
      <c r="K8" s="92"/>
    </row>
    <row r="9" spans="1:11" x14ac:dyDescent="0.3">
      <c r="A9" s="4">
        <v>5</v>
      </c>
      <c r="B9" s="31" t="s">
        <v>14</v>
      </c>
      <c r="C9" s="31"/>
      <c r="D9" s="31"/>
      <c r="F9" s="90"/>
      <c r="G9" s="91"/>
      <c r="H9" s="91"/>
      <c r="I9" s="91"/>
      <c r="J9" s="91"/>
      <c r="K9" s="92"/>
    </row>
    <row r="10" spans="1:11" ht="17.25" thickBot="1" x14ac:dyDescent="0.35">
      <c r="A10" s="4">
        <v>6</v>
      </c>
      <c r="B10" s="31" t="s">
        <v>15</v>
      </c>
      <c r="C10" s="31"/>
      <c r="D10" s="31"/>
      <c r="F10" s="93"/>
      <c r="G10" s="94"/>
      <c r="H10" s="94"/>
      <c r="I10" s="94"/>
      <c r="J10" s="94"/>
      <c r="K10" s="95"/>
    </row>
  </sheetData>
  <mergeCells count="2">
    <mergeCell ref="C3:D3"/>
    <mergeCell ref="F6:K10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9"/>
  <sheetViews>
    <sheetView tabSelected="1" zoomScale="115" zoomScaleNormal="115" workbookViewId="0">
      <selection activeCell="H20" sqref="H20"/>
    </sheetView>
  </sheetViews>
  <sheetFormatPr defaultRowHeight="16.5" x14ac:dyDescent="0.3"/>
  <cols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 x14ac:dyDescent="0.3">
      <c r="B1" s="32"/>
      <c r="C1" s="36" t="s">
        <v>65</v>
      </c>
    </row>
    <row r="2" spans="1:18" ht="17.25" thickBot="1" x14ac:dyDescent="0.35"/>
    <row r="3" spans="1:18" x14ac:dyDescent="0.3">
      <c r="A3" s="104"/>
      <c r="B3" s="105"/>
      <c r="C3" s="100" t="s">
        <v>0</v>
      </c>
      <c r="D3" s="101"/>
      <c r="E3" s="101"/>
      <c r="F3" s="102" t="s">
        <v>2</v>
      </c>
      <c r="G3" s="102"/>
      <c r="H3" s="103"/>
      <c r="I3" s="106" t="s">
        <v>43</v>
      </c>
      <c r="J3" s="107"/>
      <c r="K3" s="107"/>
      <c r="L3" s="107"/>
      <c r="M3" s="107"/>
      <c r="N3" s="108"/>
      <c r="O3" s="98" t="s">
        <v>63</v>
      </c>
      <c r="P3" s="99"/>
    </row>
    <row r="4" spans="1:18" x14ac:dyDescent="0.3">
      <c r="A4" s="104"/>
      <c r="B4" s="105"/>
      <c r="C4" s="25" t="s">
        <v>62</v>
      </c>
      <c r="D4" s="2" t="s">
        <v>3</v>
      </c>
      <c r="E4" s="2" t="s">
        <v>5</v>
      </c>
      <c r="F4" s="3" t="s">
        <v>6</v>
      </c>
      <c r="G4" s="3" t="s">
        <v>10</v>
      </c>
      <c r="H4" s="26" t="s">
        <v>9</v>
      </c>
      <c r="I4" s="22" t="s">
        <v>62</v>
      </c>
      <c r="J4" s="21" t="s">
        <v>44</v>
      </c>
      <c r="K4" s="21" t="s">
        <v>5</v>
      </c>
      <c r="L4" s="29" t="s">
        <v>59</v>
      </c>
      <c r="M4" s="29" t="s">
        <v>60</v>
      </c>
      <c r="N4" s="30" t="s">
        <v>8</v>
      </c>
      <c r="O4" s="23" t="s">
        <v>64</v>
      </c>
      <c r="P4" s="24" t="s">
        <v>61</v>
      </c>
    </row>
    <row r="5" spans="1:18" x14ac:dyDescent="0.3">
      <c r="A5" s="4">
        <v>1</v>
      </c>
      <c r="B5" s="34" t="s">
        <v>11</v>
      </c>
      <c r="C5" s="9">
        <f>'1. 업체별 연구개발 투자현황'!R6/'1. 업체별 연구개발 투자현황'!V6</f>
        <v>0.17777777777777778</v>
      </c>
      <c r="D5" s="1">
        <f>'2. 업체별 연구개발 투입인력현황'!C5/'2. 업체별 연구개발 투입인력현황'!D5</f>
        <v>0.2</v>
      </c>
      <c r="E5" s="33">
        <f>'3. 업체별 특허현황'!C5+'3. 업체별 특허현황'!D5</f>
        <v>7</v>
      </c>
      <c r="F5" s="1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0.41666666666666663</v>
      </c>
      <c r="G5" s="33">
        <f>AVERAGE('1. 업체별 연구개발 투자현황'!S6,'1. 업체별 연구개발 투자현황'!T6,'1. 업체별 연구개발 투자현황'!U6)</f>
        <v>300000000</v>
      </c>
      <c r="H5" s="38">
        <f>'2. 업체별 연구개발 투입인력현황'!D5</f>
        <v>50</v>
      </c>
      <c r="I5" s="9">
        <f>fn연구개발투자비율(C5)</f>
        <v>5</v>
      </c>
      <c r="J5" s="1">
        <f>fn연구개발인력비율(D5)</f>
        <v>4</v>
      </c>
      <c r="K5" s="1">
        <f>fn특허(E5)</f>
        <v>4</v>
      </c>
      <c r="L5" s="1">
        <f>fn매출액증가율(F5)</f>
        <v>5</v>
      </c>
      <c r="M5" s="1">
        <f>fn매출액규모(G5)</f>
        <v>1</v>
      </c>
      <c r="N5" s="10">
        <f>fn고용규모(H5)</f>
        <v>4</v>
      </c>
      <c r="O5" s="27" t="str">
        <f>fn역량(I5,J5,K5)</f>
        <v>기술선도</v>
      </c>
      <c r="P5" s="28" t="str">
        <f>fn성장단계(L5,M5,N5)</f>
        <v>성장기</v>
      </c>
    </row>
    <row r="6" spans="1:18" x14ac:dyDescent="0.3">
      <c r="A6" s="4">
        <v>2</v>
      </c>
      <c r="B6" s="34" t="s">
        <v>16</v>
      </c>
      <c r="C6" s="9">
        <f>'1. 업체별 연구개발 투자현황'!R7/'1. 업체별 연구개발 투자현황'!V7</f>
        <v>0.17142857142857143</v>
      </c>
      <c r="D6" s="1">
        <f>'2. 업체별 연구개발 투입인력현황'!C6/'2. 업체별 연구개발 투입인력현황'!D6</f>
        <v>0.2</v>
      </c>
      <c r="E6" s="33">
        <f>'3. 업체별 특허현황'!C6+'3. 업체별 특허현황'!D6</f>
        <v>7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3">
        <f>AVERAGE('1. 업체별 연구개발 투자현황'!S7,'1. 업체별 연구개발 투자현황'!T7,'1. 업체별 연구개발 투자현황'!U7)</f>
        <v>233333333.33333334</v>
      </c>
      <c r="H6" s="38">
        <f>'2. 업체별 연구개발 투입인력현황'!D6</f>
        <v>50</v>
      </c>
      <c r="I6" s="9">
        <f t="shared" ref="I6:I9" si="0">fn연구개발투자비율(C6)</f>
        <v>5</v>
      </c>
      <c r="J6" s="1">
        <f t="shared" ref="J6:J9" si="1">fn연구개발인력비율(D6)</f>
        <v>4</v>
      </c>
      <c r="K6" s="1">
        <f t="shared" ref="K6:K9" si="2">fn특허(E6)</f>
        <v>4</v>
      </c>
      <c r="L6" s="1" t="e">
        <f t="shared" ref="L6:L9" si="3">fn매출액증가율(F6)</f>
        <v>#VALUE!</v>
      </c>
      <c r="M6" s="1">
        <f t="shared" ref="M6:M9" si="4">fn매출액규모(G6)</f>
        <v>1</v>
      </c>
      <c r="N6" s="10">
        <f t="shared" ref="N6:N9" si="5">fn고용규모(H6)</f>
        <v>4</v>
      </c>
      <c r="O6" s="27" t="str">
        <f t="shared" ref="O6:O9" si="6">fn역량(I6,J6,K6)</f>
        <v>기술선도</v>
      </c>
      <c r="P6" s="28" t="e">
        <f t="shared" ref="P6:P9" si="7">fn성장단계(L6,M6,N6)</f>
        <v>#VALUE!</v>
      </c>
    </row>
    <row r="7" spans="1:18" x14ac:dyDescent="0.3">
      <c r="A7" s="4">
        <v>3</v>
      </c>
      <c r="B7" s="34" t="s">
        <v>12</v>
      </c>
      <c r="C7" s="9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3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3" t="e">
        <f>AVERAGE('1. 업체별 연구개발 투자현황'!S8,'1. 업체별 연구개발 투자현황'!T8,'1. 업체별 연구개발 투자현황'!U8)</f>
        <v>#DIV/0!</v>
      </c>
      <c r="H7" s="38">
        <f>'2. 업체별 연구개발 투입인력현황'!D7</f>
        <v>0</v>
      </c>
      <c r="I7" s="9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0">
        <f t="shared" si="5"/>
        <v>1</v>
      </c>
      <c r="O7" s="27" t="e">
        <f t="shared" si="6"/>
        <v>#VALUE!</v>
      </c>
      <c r="P7" s="28" t="e">
        <f t="shared" si="7"/>
        <v>#VALUE!</v>
      </c>
    </row>
    <row r="8" spans="1:18" x14ac:dyDescent="0.3">
      <c r="A8" s="4">
        <v>4</v>
      </c>
      <c r="B8" s="34" t="s">
        <v>13</v>
      </c>
      <c r="C8" s="9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3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3" t="e">
        <f>AVERAGE('1. 업체별 연구개발 투자현황'!S9,'1. 업체별 연구개발 투자현황'!T9,'1. 업체별 연구개발 투자현황'!U9)</f>
        <v>#DIV/0!</v>
      </c>
      <c r="H8" s="38">
        <f>'2. 업체별 연구개발 투입인력현황'!D8</f>
        <v>0</v>
      </c>
      <c r="I8" s="9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0">
        <f t="shared" si="5"/>
        <v>1</v>
      </c>
      <c r="O8" s="27" t="e">
        <f t="shared" si="6"/>
        <v>#VALUE!</v>
      </c>
      <c r="P8" s="28" t="e">
        <f t="shared" si="7"/>
        <v>#VALUE!</v>
      </c>
    </row>
    <row r="9" spans="1:18" x14ac:dyDescent="0.3">
      <c r="A9" s="4">
        <v>5</v>
      </c>
      <c r="B9" s="34" t="s">
        <v>14</v>
      </c>
      <c r="C9" s="9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3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3" t="e">
        <f>AVERAGE('1. 업체별 연구개발 투자현황'!S10,'1. 업체별 연구개발 투자현황'!T10,'1. 업체별 연구개발 투자현황'!U10)</f>
        <v>#DIV/0!</v>
      </c>
      <c r="H9" s="38">
        <f>'2. 업체별 연구개발 투입인력현황'!D9</f>
        <v>0</v>
      </c>
      <c r="I9" s="9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0">
        <f t="shared" si="5"/>
        <v>1</v>
      </c>
      <c r="O9" s="27" t="e">
        <f t="shared" si="6"/>
        <v>#VALUE!</v>
      </c>
      <c r="P9" s="28" t="e">
        <f t="shared" si="7"/>
        <v>#VALUE!</v>
      </c>
      <c r="R9" s="35"/>
    </row>
  </sheetData>
  <mergeCells count="5">
    <mergeCell ref="O3:P3"/>
    <mergeCell ref="C3:E3"/>
    <mergeCell ref="F3:H3"/>
    <mergeCell ref="A3:B4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7"/>
  <sheetViews>
    <sheetView workbookViewId="0">
      <selection activeCell="H23" sqref="H23"/>
    </sheetView>
  </sheetViews>
  <sheetFormatPr defaultRowHeight="16.5" x14ac:dyDescent="0.3"/>
  <cols>
    <col min="1" max="7" width="11.75" customWidth="1"/>
  </cols>
  <sheetData>
    <row r="1" spans="1:7" x14ac:dyDescent="0.3">
      <c r="A1" s="20" t="s">
        <v>58</v>
      </c>
    </row>
    <row r="2" spans="1:7" ht="17.45" customHeight="1" x14ac:dyDescent="0.3">
      <c r="A2" s="116" t="s">
        <v>20</v>
      </c>
      <c r="B2" s="117"/>
      <c r="C2" s="7" t="s">
        <v>21</v>
      </c>
      <c r="D2" s="7" t="s">
        <v>22</v>
      </c>
      <c r="E2" s="7" t="s">
        <v>23</v>
      </c>
      <c r="F2" s="7" t="s">
        <v>24</v>
      </c>
      <c r="G2" s="7" t="s">
        <v>25</v>
      </c>
    </row>
    <row r="3" spans="1:7" ht="27" x14ac:dyDescent="0.3">
      <c r="A3" s="109" t="s">
        <v>26</v>
      </c>
      <c r="B3" s="110"/>
      <c r="C3" s="8" t="s">
        <v>27</v>
      </c>
      <c r="D3" s="8" t="s">
        <v>72</v>
      </c>
      <c r="E3" s="8" t="s">
        <v>73</v>
      </c>
      <c r="F3" s="8" t="s">
        <v>74</v>
      </c>
      <c r="G3" s="8" t="s">
        <v>28</v>
      </c>
    </row>
    <row r="4" spans="1:7" ht="27" x14ac:dyDescent="0.3">
      <c r="A4" s="111" t="s">
        <v>29</v>
      </c>
      <c r="B4" s="112"/>
      <c r="C4" s="8" t="s">
        <v>30</v>
      </c>
      <c r="D4" s="8" t="s">
        <v>75</v>
      </c>
      <c r="E4" s="8" t="s">
        <v>31</v>
      </c>
      <c r="F4" s="8" t="s">
        <v>76</v>
      </c>
      <c r="G4" s="8" t="s">
        <v>28</v>
      </c>
    </row>
    <row r="5" spans="1:7" ht="27" x14ac:dyDescent="0.3">
      <c r="A5" s="113" t="s">
        <v>4</v>
      </c>
      <c r="B5" s="114"/>
      <c r="C5" s="8" t="s">
        <v>32</v>
      </c>
      <c r="D5" s="8" t="s">
        <v>77</v>
      </c>
      <c r="E5" s="8" t="s">
        <v>78</v>
      </c>
      <c r="F5" s="8" t="s">
        <v>33</v>
      </c>
      <c r="G5" s="8" t="s">
        <v>28</v>
      </c>
    </row>
    <row r="6" spans="1:7" x14ac:dyDescent="0.3">
      <c r="A6" s="118" t="s">
        <v>1</v>
      </c>
      <c r="B6" s="119"/>
      <c r="C6" s="7" t="s">
        <v>21</v>
      </c>
      <c r="D6" s="7" t="s">
        <v>22</v>
      </c>
      <c r="E6" s="7" t="s">
        <v>23</v>
      </c>
      <c r="F6" s="7" t="s">
        <v>24</v>
      </c>
      <c r="G6" s="7" t="s">
        <v>25</v>
      </c>
    </row>
    <row r="7" spans="1:7" ht="27" x14ac:dyDescent="0.3">
      <c r="A7" s="109" t="s">
        <v>34</v>
      </c>
      <c r="B7" s="110"/>
      <c r="C7" s="8" t="s">
        <v>30</v>
      </c>
      <c r="D7" s="8" t="s">
        <v>35</v>
      </c>
      <c r="E7" s="8" t="s">
        <v>79</v>
      </c>
      <c r="F7" s="8" t="s">
        <v>80</v>
      </c>
      <c r="G7" s="8" t="s">
        <v>36</v>
      </c>
    </row>
    <row r="8" spans="1:7" ht="27" x14ac:dyDescent="0.3">
      <c r="A8" s="111" t="s">
        <v>7</v>
      </c>
      <c r="B8" s="112"/>
      <c r="C8" s="8" t="s">
        <v>37</v>
      </c>
      <c r="D8" s="8" t="s">
        <v>83</v>
      </c>
      <c r="E8" s="8" t="s">
        <v>81</v>
      </c>
      <c r="F8" s="8" t="s">
        <v>82</v>
      </c>
      <c r="G8" s="8" t="s">
        <v>38</v>
      </c>
    </row>
    <row r="9" spans="1:7" ht="27" x14ac:dyDescent="0.3">
      <c r="A9" s="113" t="s">
        <v>8</v>
      </c>
      <c r="B9" s="114"/>
      <c r="C9" s="8" t="s">
        <v>39</v>
      </c>
      <c r="D9" s="8" t="s">
        <v>40</v>
      </c>
      <c r="E9" s="8" t="s">
        <v>84</v>
      </c>
      <c r="F9" s="8" t="s">
        <v>41</v>
      </c>
      <c r="G9" s="8" t="s">
        <v>42</v>
      </c>
    </row>
    <row r="10" spans="1:7" x14ac:dyDescent="0.3">
      <c r="C10" s="19"/>
      <c r="D10" s="19"/>
      <c r="E10" s="19"/>
      <c r="F10" s="19"/>
      <c r="G10" s="19"/>
    </row>
    <row r="11" spans="1:7" ht="17.25" thickBot="1" x14ac:dyDescent="0.35">
      <c r="A11" s="20" t="s">
        <v>57</v>
      </c>
    </row>
    <row r="12" spans="1:7" ht="27.75" thickTop="1" x14ac:dyDescent="0.3">
      <c r="A12" s="12" t="s">
        <v>71</v>
      </c>
      <c r="B12" s="13" t="s">
        <v>45</v>
      </c>
      <c r="C12" s="14" t="s">
        <v>46</v>
      </c>
      <c r="D12" s="15" t="s">
        <v>47</v>
      </c>
      <c r="E12" s="7" t="s">
        <v>48</v>
      </c>
    </row>
    <row r="13" spans="1:7" ht="27.75" thickBot="1" x14ac:dyDescent="0.35">
      <c r="A13" s="16" t="s">
        <v>49</v>
      </c>
      <c r="B13" s="17" t="s">
        <v>50</v>
      </c>
      <c r="C13" s="18" t="s">
        <v>69</v>
      </c>
      <c r="D13" s="43" t="s">
        <v>70</v>
      </c>
      <c r="E13" s="8" t="s">
        <v>51</v>
      </c>
    </row>
    <row r="14" spans="1:7" ht="18" thickTop="1" thickBot="1" x14ac:dyDescent="0.35">
      <c r="A14" s="115"/>
      <c r="B14" s="115"/>
      <c r="C14" s="115"/>
      <c r="D14" s="115"/>
      <c r="E14" s="115"/>
    </row>
    <row r="15" spans="1:7" ht="17.25" thickTop="1" x14ac:dyDescent="0.3">
      <c r="A15" s="12" t="s">
        <v>52</v>
      </c>
      <c r="B15" s="13" t="s">
        <v>53</v>
      </c>
      <c r="C15" s="14" t="s">
        <v>54</v>
      </c>
      <c r="D15" s="15" t="s">
        <v>55</v>
      </c>
      <c r="E15" s="7" t="s">
        <v>56</v>
      </c>
    </row>
    <row r="16" spans="1:7" ht="27.75" thickBot="1" x14ac:dyDescent="0.35">
      <c r="A16" s="16" t="s">
        <v>49</v>
      </c>
      <c r="B16" s="17" t="s">
        <v>50</v>
      </c>
      <c r="C16" s="18" t="s">
        <v>69</v>
      </c>
      <c r="D16" s="43" t="s">
        <v>70</v>
      </c>
      <c r="E16" s="8" t="s">
        <v>51</v>
      </c>
    </row>
    <row r="17" ht="17.25" thickTop="1" x14ac:dyDescent="0.3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업체별 연구개발 투자현황</vt:lpstr>
      <vt:lpstr>2. 업체별 연구개발 투입인력현황</vt:lpstr>
      <vt:lpstr>3. 업체별 특허현황</vt:lpstr>
      <vt:lpstr>4. 혁신역량 및 성장단계 산식</vt:lpstr>
      <vt:lpstr> 배점 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J-User</cp:lastModifiedBy>
  <dcterms:created xsi:type="dcterms:W3CDTF">2021-09-14T02:34:56Z</dcterms:created>
  <dcterms:modified xsi:type="dcterms:W3CDTF">2022-12-28T09:59:10Z</dcterms:modified>
</cp:coreProperties>
</file>